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一般公共预算支出-上年数'!$A$1:$F$25</definedName>
    <definedName name="_xlnm.Print_Area" localSheetId="3">'3 一般公共预算财政基本支出'!$A$1:$E$37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部门收入总表'!$A$1:$L$27</definedName>
    <definedName name="_xlnm.Print_Area" localSheetId="8">'8 部门支出总表'!$A$1:$H$26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<sst xmlns="http://schemas.openxmlformats.org/spreadsheetml/2006/main" count="1344" uniqueCount="487">
  <si>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</si>
  <si>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</si>
  <si>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</si>
  <si>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</si>
  <si>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</si>
  <si>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</si>
  <si>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</si>
  <si>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</si>
  <si>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</si>
  <si>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</si>
  <si>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</si>
  <si>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</si>
  <si>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</si>
  <si>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</si>
  <si>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</si>
  <si>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</si>
  <si>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</si>
  <si>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</si>
  <si>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</si>
  <si>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</si>
  <si>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</si>
  <si>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</si>
  <si>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</si>
  <si>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</si>
  <si>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</si>
  <si>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</si>
  <si>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</si>
  <si>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</si>
  <si>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</si>
  <si>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</si>
  <si>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</si>
  <si>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</si>
  <si>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</si>
  <si>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</si>
  <si>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</si>
  <si>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</si>
  <si>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</si>
  <si>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</si>
  <si>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</si>
  <si>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</si>
  <si>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</si>
  <si>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</si>
  <si>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</si>
  <si>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</si>
  <si>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</si>
  <si>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</si>
  <si>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</si>
  <si>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</si>
  <si>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</si>
  <si>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</si>
  <si>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</si>
  <si>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</si>
  <si>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</si>
  <si>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</si>
  <si>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</si>
  <si>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</si>
  <si>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</si>
  <si>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</si>
  <si>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</si>
  <si>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</si>
  <si>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</si>
  <si>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</si>
  <si>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</si>
  <si>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</si>
  <si>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</si>
  <si>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</si>
  <si>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</si>
  <si>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</si>
  <si>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</si>
  <si>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</si>
  <si>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</si>
  <si>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</si>
  <si>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</si>
  <si>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</si>
  <si>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</si>
  <si>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</si>
  <si>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</si>
  <si>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</si>
  <si>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</si>
  <si>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</si>
  <si>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</si>
  <si>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</si>
  <si>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</si>
  <si>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</si>
  <si>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</si>
  <si>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</si>
  <si>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</si>
  <si>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</si>
  <si>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</si>
  <si>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</si>
  <si>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</si>
  <si>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</si>
  <si>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</si>
  <si>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</si>
  <si>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</si>
  <si>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</si>
  <si>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</si>
  <si>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</si>
  <si>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</si>
  <si>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</si>
  <si>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</si>
  <si>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</si>
  <si>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</si>
  <si>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</si>
  <si>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</si>
  <si>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</si>
  <si>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</si>
  <si>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</si>
  <si>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</si>
  <si>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</si>
  <si>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</si>
  <si>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</si>
  <si>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</si>
  <si>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</si>
  <si>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</si>
  <si>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</si>
  <si>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</si>
  <si>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</si>
  <si>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</si>
  <si>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</si>
  <si>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</si>
  <si>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</si>
  <si>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</si>
  <si>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</si>
  <si>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</si>
  <si>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</si>
  <si>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</si>
  <si>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</si>
  <si>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</si>
  <si>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</si>
  <si>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</si>
  <si>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</si>
  <si>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</si>
  <si>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</si>
  <si>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</si>
  <si>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</si>
  <si>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</si>
  <si>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</si>
  <si>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</si>
  <si>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</si>
  <si>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</si>
  <si>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</si>
  <si>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</si>
  <si>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</si>
  <si>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</si>
  <si>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</si>
  <si>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</si>
  <si>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</si>
  <si>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</si>
  <si>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</si>
  <si>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</si>
  <si>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</si>
  <si>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</si>
  <si>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</si>
  <si>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</si>
  <si>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</si>
  <si>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</si>
  <si>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</si>
  <si>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</si>
  <si>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</si>
  <si>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</si>
  <si>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</si>
  <si>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</si>
  <si>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</si>
  <si>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</si>
  <si>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</si>
  <si>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</si>
  <si>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</si>
  <si>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</si>
  <si>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</si>
  <si>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</si>
  <si>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</si>
  <si>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</si>
  <si>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</si>
  <si>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</si>
  <si>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</si>
  <si>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</si>
  <si>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</si>
  <si>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</si>
  <si>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</si>
  <si>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</si>
  <si>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</si>
  <si>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</si>
  <si>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</si>
  <si>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</si>
  <si>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</si>
  <si>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</si>
  <si>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</si>
  <si>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</si>
  <si>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</si>
  <si>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</si>
  <si>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</si>
  <si>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</si>
  <si>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</si>
  <si>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</si>
  <si>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</si>
  <si>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</si>
  <si>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</si>
  <si>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</si>
  <si>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</si>
  <si>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</si>
  <si>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</si>
  <si>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</si>
  <si>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</si>
  <si>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</si>
  <si>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</si>
  <si>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</si>
  <si>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</si>
  <si>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</si>
  <si>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</si>
  <si>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</si>
  <si>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</si>
  <si>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</si>
  <si>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</si>
  <si>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</si>
  <si>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</si>
  <si>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</si>
  <si>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</si>
  <si>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</si>
  <si>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</si>
  <si>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</si>
  <si>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</si>
  <si>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</si>
  <si>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</si>
  <si>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</si>
  <si>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</si>
  <si>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</si>
  <si>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</si>
  <si>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</si>
  <si>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</si>
  <si>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</si>
  <si>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</si>
  <si>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</si>
  <si>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</si>
  <si>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</si>
  <si>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</si>
  <si>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</si>
  <si>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</si>
  <si>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</si>
  <si>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</si>
  <si>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</si>
  <si>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</si>
  <si>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</si>
  <si>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</si>
  <si>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</si>
  <si>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</si>
  <si>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</si>
  <si>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</si>
  <si>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</si>
  <si>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</si>
  <si>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</si>
  <si>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</si>
  <si>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</si>
  <si>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</si>
  <si>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</si>
  <si>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</si>
  <si>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</si>
  <si>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</si>
  <si>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</si>
  <si>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</si>
  <si>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</si>
  <si>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</si>
  <si>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</si>
  <si>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</si>
  <si>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</si>
  <si>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</si>
  <si>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</si>
  <si>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</si>
  <si>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</si>
  <si>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</si>
  <si>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</si>
  <si>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</si>
  <si>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</si>
  <si>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</si>
  <si>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</si>
  <si>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</si>
  <si>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</si>
  <si>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</si>
  <si>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</si>
  <si>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</si>
  <si>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</si>
  <si>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</si>
  <si>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</si>
  <si>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</si>
  <si>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</si>
  <si>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</si>
  <si>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</si>
  <si>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</si>
  <si>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</si>
  <si>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</si>
  <si>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</si>
  <si>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</si>
  <si>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</si>
  <si>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</si>
  <si>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</si>
  <si>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</si>
  <si>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</si>
  <si>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</si>
  <si>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</si>
  <si>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</si>
  <si>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</si>
  <si>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</si>
  <si>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</si>
  <si>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</si>
  <si>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</si>
  <si>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</si>
  <si>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</si>
  <si>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</si>
  <si>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</si>
  <si>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</si>
  <si>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</si>
  <si>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</si>
  <si>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重庆市巴南区政府采购管理办公室（评审办）财政拨款收支总表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</si>
  <si>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</si>
  <si>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</si>
  <si>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</si>
  <si>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</si>
  <si>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</si>
  <si>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</si>
  <si>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</si>
  <si>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</si>
  <si>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</si>
  <si>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</si>
  <si>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</si>
  <si>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</si>
  <si>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</si>
  <si>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</si>
  <si>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</si>
  <si>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</si>
  <si>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</si>
  <si>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</si>
  <si>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</si>
  <si>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</si>
  <si>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</si>
  <si>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</si>
  <si>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重庆市巴南区政府采购管理办公室（评审办）一般公共预算财政拨款支出预算表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</si>
  <si>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</si>
  <si>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</si>
  <si>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</si>
  <si>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</si>
  <si>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</si>
  <si>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</si>
  <si>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</si>
  <si>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</si>
  <si>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136005</t>
  </si>
  <si>
    <t>政府采购管理办公室（评审办）</t>
  </si>
  <si>
    <t xml:space="preserve">  一般公共服务支出</t>
  </si>
  <si>
    <t xml:space="preserve">    财政事务</t>
  </si>
  <si>
    <t xml:space="preserve">  2010601</t>
  </si>
  <si>
    <t xml:space="preserve">      行政运行</t>
  </si>
  <si>
    <t xml:space="preserve">  2010699</t>
  </si>
  <si>
    <t xml:space="preserve">      其他财政事务支出</t>
  </si>
  <si>
    <t xml:space="preserve">  社会保障和就业支出</t>
  </si>
  <si>
    <t xml:space="preserve">    行政事业单位离退休</t>
  </si>
  <si>
    <t xml:space="preserve">  2080506</t>
  </si>
  <si>
    <t xml:space="preserve">      机关事业单位职业年金缴费支出</t>
  </si>
  <si>
    <t xml:space="preserve">  2080599</t>
  </si>
  <si>
    <t xml:space="preserve">      其他行政事业单位离退休支出</t>
  </si>
  <si>
    <t xml:space="preserve">  2080505</t>
  </si>
  <si>
    <t xml:space="preserve">      机关事业单位基本养老保险缴费支出</t>
  </si>
  <si>
    <t xml:space="preserve">  2080501</t>
  </si>
  <si>
    <t xml:space="preserve">      归口管理的行政单位离退休</t>
  </si>
  <si>
    <t xml:space="preserve">  医疗卫生与计划生育支出</t>
  </si>
  <si>
    <t xml:space="preserve">    行政事业单位医疗</t>
  </si>
  <si>
    <t xml:space="preserve">  2101101</t>
  </si>
  <si>
    <t xml:space="preserve">      行政单位医疗</t>
  </si>
  <si>
    <t xml:space="preserve">  2101199</t>
  </si>
  <si>
    <t xml:space="preserve">      其他行政事业单位医疗支出</t>
  </si>
  <si>
    <t xml:space="preserve">  住房保障支出</t>
  </si>
  <si>
    <t xml:space="preserve">    住房改革支出</t>
  </si>
  <si>
    <t xml:space="preserve">  2210201</t>
  </si>
  <si>
    <t xml:space="preserve">      住房公积金</t>
  </si>
  <si>
    <t>备注：本表反映2019年当年一般公共预算财政拨款支出情况，2019预算数=预算批复表1+批复表7中一般公共预算数。</t>
  </si>
  <si>
    <t>表3</t>
  </si>
  <si>
    <t>重庆市巴南区政府采购管理办公室（评审办）一般公共预算财政拨款基本支出预算表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</si>
  <si>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</si>
  <si>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</si>
  <si>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</si>
  <si>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</si>
  <si>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</si>
  <si>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</si>
  <si>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</si>
  <si>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</si>
  <si>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</si>
  <si>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</si>
  <si>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</si>
  <si>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</si>
  <si>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</si>
  <si>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</si>
  <si>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</si>
  <si>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医疗费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</si>
  <si>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</si>
  <si>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</si>
  <si>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</si>
  <si>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</si>
  <si>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</si>
  <si>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基本医疗保险和大额医疗保险</t>
  </si>
  <si>
    <t xml:space="preserve">  30111</t>
  </si>
  <si>
    <t xml:space="preserve">  工伤保险</t>
  </si>
  <si>
    <t xml:space="preserve">  30112</t>
  </si>
  <si>
    <t xml:space="preserve">  生育保险</t>
  </si>
  <si>
    <t xml:space="preserve">  30113</t>
  </si>
  <si>
    <t xml:space="preserve">  住房公积金</t>
  </si>
  <si>
    <t xml:space="preserve">  30114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</si>
  <si>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</si>
  <si>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</si>
  <si>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</si>
  <si>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</si>
  <si>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</si>
  <si>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</si>
  <si>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</si>
  <si>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</si>
  <si>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</si>
  <si>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</si>
  <si>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邮电费</t>
  </si>
  <si>
    <t xml:space="preserve">  30214</t>
  </si>
  <si>
    <t xml:space="preserve">  租赁费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</si>
  <si>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</si>
  <si>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</si>
  <si>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</si>
  <si>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</si>
  <si>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</si>
  <si>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</si>
  <si>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30230</t>
  </si>
  <si>
    <t xml:space="preserve">  福利费</t>
  </si>
  <si>
    <t xml:space="preserve">  30232</t>
  </si>
  <si>
    <t xml:space="preserve">  公务用车运行维护费</t>
  </si>
  <si>
    <t xml:space="preserve">  30238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</si>
  <si>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</si>
  <si>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</si>
  <si>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</si>
  <si>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</si>
  <si>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</si>
  <si>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</si>
  <si>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</si>
  <si>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3039901</t>
  </si>
  <si>
    <t xml:space="preserve">  其他对个人和家庭的补助支出</t>
  </si>
  <si>
    <t xml:space="preserve">  3039999</t>
  </si>
  <si>
    <t>备注：本表2019年基本支出合计数等于预算批复表2数据，单位自行分人员经费、公用经费填列，经济科目不一致的，可自行修改。</t>
  </si>
  <si>
    <t>表4</t>
  </si>
  <si>
    <t>重庆市巴南区政府采购管理办公室（评审办）一般公共预算“三公”经费支出表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</si>
  <si>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</si>
  <si>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</si>
  <si>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</si>
  <si>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</si>
  <si>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</si>
  <si>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</si>
  <si>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重庆市巴南区政府采购管理办公室（评审办）政府性基金预算支出表</t>
  </si>
  <si>
    <t>本年政府性基金预算财政拨款支出</t>
  </si>
  <si>
    <t>备注：本单位无政府性基金收支，故此表无数据。</t>
  </si>
  <si>
    <t>表6</t>
  </si>
  <si>
    <t>重庆市巴南区政府采购管理办公室（评审办）部门收支总表</t>
  </si>
  <si>
    <t>一般公共预算拨款收入</t>
  </si>
  <si>
    <t>一般公共服务支出</t>
  </si>
  <si>
    <t>政府性基金预算拨款收入</t>
  </si>
  <si>
    <t>社会保障和就业支出</t>
  </si>
  <si>
    <t>国有资本经营预算拨款收入</t>
  </si>
  <si>
    <t>医疗卫生与计划生育支出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</si>
  <si>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</si>
  <si>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</si>
  <si>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</si>
  <si>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</si>
  <si>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</si>
  <si>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</si>
  <si>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</si>
  <si>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</si>
  <si>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</si>
  <si>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</si>
  <si>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</si>
  <si>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</si>
  <si>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</si>
  <si>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</si>
  <si>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</si>
  <si>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</si>
  <si>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重庆市巴南区政府采购管理办公室（评审办）部门收入总表</t>
  </si>
  <si>
    <t>科目</t>
  </si>
  <si>
    <t>非教育收费收入</t>
  </si>
  <si>
    <t>教育收费收入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</si>
  <si>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</si>
  <si>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</si>
  <si>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</si>
  <si>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重庆市巴南区政府采购管理办公室（评审办）部门支出总表</t>
  </si>
  <si>
    <t>上缴上级支出</t>
  </si>
  <si>
    <t>事业单位经营支出</t>
  </si>
  <si>
    <t>对下级单位补助支出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</si>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</sst>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3" formatCode="_ * #,##0.00_ ;_ * \-#,##0.00_ ;_ * &quot;-&quot;??_ ;_ @_ "/>
    <numFmt numFmtId="177" formatCode=";;"/>
  </numFmts>
  <fonts count="37">
    <font>
      <sz val="11"/>
      <color theme="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6"/>
      <name val="华文细黑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19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9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5" borderId="1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4" fillId="22" borderId="21" applyNumberFormat="0" applyAlignment="0" applyProtection="0">
      <alignment vertical="center"/>
    </xf>
    <xf numFmtId="0" fontId="35" fillId="22" borderId="16" applyNumberFormat="0" applyAlignment="0" applyProtection="0">
      <alignment vertical="center"/>
    </xf>
    <xf numFmtId="0" fontId="36" fillId="25" borderId="2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61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4" fontId="6" fillId="0" borderId="5" xfId="5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49" fontId="7" fillId="0" borderId="6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1" fillId="0" borderId="0" xfId="50" applyFill="1" applyAlignment="1">
      <alignment horizontal="left" wrapText="1"/>
    </xf>
    <xf numFmtId="0" fontId="1" fillId="0" borderId="0" xfId="49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10" xfId="50" applyFont="1" applyBorder="1" applyAlignment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right" vertical="center"/>
    </xf>
    <xf numFmtId="0" fontId="1" fillId="0" borderId="9" xfId="49" applyBorder="1" applyAlignment="1">
      <alignment horizontal="left" wrapText="1"/>
    </xf>
    <xf numFmtId="0" fontId="1" fillId="0" borderId="0" xfId="49" applyBorder="1" applyAlignment="1">
      <alignment horizontal="left" wrapText="1"/>
    </xf>
    <xf numFmtId="0" fontId="1" fillId="0" borderId="0" xfId="49" applyAlignment="1">
      <alignment horizontal="left" wrapText="1"/>
    </xf>
    <xf numFmtId="0" fontId="1" fillId="0" borderId="0" xfId="49" applyAlignment="1">
      <alignment wrapText="1"/>
    </xf>
    <xf numFmtId="0" fontId="8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7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1" xfId="50" applyFont="1" applyFill="1" applyBorder="1" applyAlignment="1">
      <alignment vertical="center"/>
    </xf>
    <xf numFmtId="40" fontId="5" fillId="0" borderId="2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Border="1"/>
    <xf numFmtId="0" fontId="5" fillId="0" borderId="12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7" xfId="50" applyNumberFormat="1" applyFont="1" applyBorder="1" applyAlignment="1">
      <alignment vertical="center" wrapText="1"/>
    </xf>
    <xf numFmtId="0" fontId="5" fillId="0" borderId="12" xfId="50" applyFont="1" applyBorder="1" applyAlignment="1">
      <alignment horizontal="left" vertical="center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5" fillId="0" borderId="12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7" xfId="50" applyFont="1" applyBorder="1" applyAlignment="1">
      <alignment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0" xfId="50" applyFill="1" applyBorder="1"/>
    <xf numFmtId="0" fontId="1" fillId="0" borderId="0" xfId="50" applyBorder="1"/>
    <xf numFmtId="0" fontId="1" fillId="0" borderId="0" xfId="49" applyBorder="1" applyAlignment="1">
      <alignment wrapText="1"/>
    </xf>
    <xf numFmtId="0" fontId="7" fillId="0" borderId="0" xfId="50" applyFont="1" applyFill="1"/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12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4" fontId="5" fillId="0" borderId="12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Fill="1"/>
    <xf numFmtId="0" fontId="11" fillId="0" borderId="0" xfId="50" applyFont="1" applyFill="1" applyAlignment="1">
      <alignment horizontal="centerContinuous"/>
    </xf>
    <xf numFmtId="0" fontId="7" fillId="0" borderId="0" xfId="50" applyFont="1"/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2" xfId="50" applyNumberFormat="1" applyFont="1" applyFill="1" applyBorder="1" applyAlignment="1" applyProtection="1"/>
    <xf numFmtId="0" fontId="8" fillId="0" borderId="0" xfId="50" applyFont="1" applyAlignment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13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vertical="center" wrapText="1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>
      <alignment vertical="center" wrapText="1"/>
    </xf>
    <xf numFmtId="176" fontId="5" fillId="0" borderId="1" xfId="50" applyNumberFormat="1" applyFont="1" applyBorder="1" applyAlignment="1"/>
    <xf numFmtId="49" fontId="5" fillId="0" borderId="1" xfId="0" applyNumberFormat="1" applyFont="1" applyFill="1" applyBorder="1" applyAlignment="1" applyProtection="1">
      <alignment horizontal="left" vertical="center"/>
    </xf>
    <xf numFmtId="177" fontId="5" fillId="0" borderId="2" xfId="0" applyNumberFormat="1" applyFont="1" applyFill="1" applyBorder="1" applyAlignment="1" applyProtection="1">
      <alignment vertical="center"/>
    </xf>
    <xf numFmtId="176" fontId="5" fillId="0" borderId="1" xfId="50" applyNumberFormat="1" applyFont="1" applyFill="1" applyBorder="1" applyAlignment="1"/>
    <xf numFmtId="0" fontId="5" fillId="0" borderId="1" xfId="50" applyFont="1" applyBorder="1" applyAlignment="1">
      <alignment vertical="center"/>
    </xf>
    <xf numFmtId="49" fontId="3" fillId="0" borderId="0" xfId="50" applyNumberFormat="1" applyFont="1" applyFill="1" applyAlignment="1" applyProtection="1">
      <alignment horizontal="centerContinuous"/>
    </xf>
    <xf numFmtId="0" fontId="5" fillId="0" borderId="0" xfId="50" applyNumberFormat="1" applyFont="1" applyFill="1" applyAlignment="1" applyProtection="1">
      <alignment horizontal="right"/>
    </xf>
    <xf numFmtId="0" fontId="6" fillId="0" borderId="6" xfId="5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76" fontId="6" fillId="0" borderId="4" xfId="50" applyNumberFormat="1" applyFont="1" applyFill="1" applyBorder="1" applyAlignment="1" applyProtection="1">
      <alignment horizontal="center" vertical="center"/>
    </xf>
    <xf numFmtId="176" fontId="1" fillId="0" borderId="0" xfId="50" applyNumberFormat="1"/>
    <xf numFmtId="177" fontId="7" fillId="0" borderId="0" xfId="0" applyNumberFormat="1" applyFont="1" applyFill="1" applyBorder="1" applyAlignment="1" applyProtection="1">
      <alignment horizontal="lef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0" xfId="49" applyFont="1"/>
    <xf numFmtId="0" fontId="2" fillId="0" borderId="0" xfId="49" applyNumberFormat="1" applyFont="1" applyFill="1" applyAlignment="1" applyProtection="1">
      <alignment wrapText="1"/>
    </xf>
    <xf numFmtId="0" fontId="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7" fillId="0" borderId="0" xfId="49" applyFont="1" applyAlignment="1">
      <alignment horizontal="centerContinuous"/>
    </xf>
    <xf numFmtId="0" fontId="7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11" xfId="49" applyFont="1" applyBorder="1" applyAlignment="1">
      <alignment horizontal="center" vertical="center"/>
    </xf>
    <xf numFmtId="176" fontId="5" fillId="0" borderId="1" xfId="49" applyNumberFormat="1" applyFont="1" applyBorder="1"/>
    <xf numFmtId="4" fontId="5" fillId="0" borderId="3" xfId="49" applyNumberFormat="1" applyFont="1" applyBorder="1" applyAlignment="1">
      <alignment horizontal="right" vertical="center"/>
    </xf>
    <xf numFmtId="0" fontId="5" fillId="0" borderId="12" xfId="49" applyFont="1" applyFill="1" applyBorder="1" applyAlignment="1">
      <alignment horizontal="left" vertical="center"/>
    </xf>
    <xf numFmtId="4" fontId="5" fillId="0" borderId="1" xfId="49" applyNumberFormat="1" applyFont="1" applyBorder="1" applyAlignment="1">
      <alignment horizontal="right" vertical="center" wrapText="1"/>
    </xf>
    <xf numFmtId="0" fontId="5" fillId="0" borderId="12" xfId="49" applyFont="1" applyBorder="1" applyAlignment="1">
      <alignment horizontal="left" vertical="center"/>
    </xf>
    <xf numFmtId="0" fontId="5" fillId="0" borderId="12" xfId="49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0" fontId="7" fillId="0" borderId="0" xfId="49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4" hidden="1" customWidth="1"/>
    <col min="2" max="2" width="15.375" style="154" customWidth="1"/>
    <col min="3" max="3" width="59.75" customWidth="1"/>
    <col min="4" max="4" width="13" style="154" customWidth="1"/>
    <col min="5" max="5" width="101.5" customWidth="1"/>
    <col min="6" max="6" width="29.25" customWidth="1"/>
    <col min="7" max="7" width="30.75" style="154" customWidth="1"/>
    <col min="8" max="8" width="28.5" style="154" customWidth="1"/>
    <col min="9" max="9" width="72.875" customWidth="1"/>
  </cols>
  <sheetData>
    <row r="2" ht="24.75" customHeight="1" spans="1:9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4" ht="22.5" spans="1:9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ht="22.5" spans="1:9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ht="22.5" spans="1:9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ht="22.5" spans="1:9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ht="22.5" spans="1:9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ht="22.5" spans="1:9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ht="22.5" spans="1:9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ht="22.5" spans="1:9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ht="22.5" spans="1:9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ht="22.5" spans="1:9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ht="22.5" spans="1:9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ht="22.5" spans="1:9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ht="22.5" spans="1:9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ht="22.5" spans="1:9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ht="22.5" spans="1:9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ht="22.5" spans="1:9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ht="22.5" spans="1:9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ht="22.5" spans="1:9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ht="22.5" spans="1:9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ht="22.5" spans="1:9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ht="22.5" spans="1:9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ht="22.5" spans="1:9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ht="22.5" spans="1:9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ht="22.5" spans="1:9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ht="22.5" spans="1:9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ht="22.5" spans="1:9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ht="22.5" spans="1:9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ht="22.5" spans="1:9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ht="22.5" spans="1:9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ht="22.5" spans="1:9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ht="22.5" spans="1:9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ht="22.5" spans="1:9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ht="22.5" spans="1:9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ht="22.5" spans="1:9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ht="22.5" spans="1:9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ht="22.5" spans="1:9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ht="22.5" spans="1:9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ht="22.5" spans="1:9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ht="22.5" spans="1:9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ht="22.5" spans="1:9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ht="22.5" spans="1:9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ht="22.5" spans="1:9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ht="22.5" spans="1:9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ht="22.5" spans="1:9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ht="22.5" spans="1:9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ht="22.5" spans="1:9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ht="22.5" spans="1:9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ht="22.5" spans="1:9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ht="22.5" spans="1:9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ht="22.5" spans="1:9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ht="22.5" spans="1:9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ht="22.5" spans="1:9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ht="22.5" spans="1:9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ht="22.5" spans="1:9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ht="22.5" spans="1:9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ht="22.5" spans="1:9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ht="22.5" spans="1:9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ht="22.5" spans="1:9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ht="22.5" spans="1:9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ht="22.5" spans="1:9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ht="22.5" spans="1:9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ht="22.5" spans="1:9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ht="22.5" spans="1:9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ht="22.5" spans="1:9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ht="22.5" spans="1:9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ht="22.5" spans="1:9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ht="22.5" spans="1:9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ht="22.5" spans="1:9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ht="22.5" spans="1:9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ht="22.5" spans="1:9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ht="22.5" spans="1:9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ht="22.5" spans="1:9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ht="22.5" spans="1:9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ht="22.5" spans="1:9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ht="22.5" spans="1:9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ht="22.5" spans="1:9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ht="22.5" spans="1:9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ht="22.5" spans="1:9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ht="22.5" spans="1:9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ht="22.5" spans="1:9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ht="22.5" spans="1:9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ht="22.5" spans="1:9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ht="22.5" spans="1:9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ht="22.5" spans="1:9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ht="22.5" spans="1:9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ht="22.5" spans="1:9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ht="22.5" spans="1:9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ht="22.5" spans="1:9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ht="22.5" spans="1:9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ht="22.5" spans="1:9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ht="22.5" spans="1:9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ht="22.5" spans="1:9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ht="22.5" spans="1:9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ht="22.5" spans="1:9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ht="22.5" spans="1:9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ht="22.5" spans="1:9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ht="22.5" spans="1:9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ht="22.5" spans="1:9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ht="22.5" spans="1:9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ht="22.5" spans="1:9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ht="22.5" spans="1:9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ht="22.5" spans="1:9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ht="22.5" spans="1:9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ht="22.5" spans="1:9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ht="22.5" spans="1:9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ht="22.5" spans="1:9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ht="22.5" spans="1:9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ht="22.5" spans="1:9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ht="22.5" spans="1:9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ht="22.5" spans="1:9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ht="22.5" spans="1:9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ht="22.5" spans="1:9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ht="22.5" spans="1:9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ht="22.5" spans="1:9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ht="22.5" spans="1:9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ht="22.5" spans="1:9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ht="22.5" spans="1:9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ht="22.5" spans="1:9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ht="22.5" spans="1:9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ht="22.5" spans="1:9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ht="22.5" spans="1:9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ht="22.5" spans="1:9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ht="22.5" spans="1:9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ht="22.5" spans="1:9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ht="22.5" spans="1:9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ht="22.5" spans="1:9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ht="22.5" spans="1:9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ht="22.5" spans="1:9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ht="22.5" spans="1:9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ht="22.5" spans="1:9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ht="22.5" spans="1:9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ht="22.5" spans="1:9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ht="22.5" spans="1:9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ht="22.5" spans="1:9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ht="22.5" spans="1:9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ht="22.5" spans="1:9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ht="22.5" spans="1:9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ht="22.5" spans="1:9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ht="22.5" spans="1:9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ht="22.5" spans="1:9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ht="22.5" spans="1:9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ht="22.5" spans="1:9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ht="22.5" spans="1:9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ht="22.5" spans="1:9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ht="22.5" spans="1:9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ht="22.5" spans="1:9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ht="22.5" spans="1:9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ht="22.5" spans="1:9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ht="22.5" spans="1:9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ht="22.5" spans="1:9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ht="22.5" spans="1:9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ht="22.5" spans="1:9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ht="22.5" spans="1:9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ht="22.5" spans="1:9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ht="22.5" spans="1:9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ht="22.5" spans="1:9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ht="22.5" spans="1:9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ht="22.5" spans="1:9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ht="22.5" spans="1:9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ht="22.5" spans="1:9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ht="22.5" spans="1:9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ht="22.5" spans="1:9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ht="22.5" spans="1:9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ht="22.5" spans="1:9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ht="22.5" spans="1:9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ht="22.5" spans="1:9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ht="22.5" spans="1:9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ht="22.5" spans="1:9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ht="22.5" spans="1:9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ht="22.5" spans="1:9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ht="22.5" spans="1:9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ht="22.5" spans="1:9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ht="22.5" spans="1:9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ht="22.5" spans="1:9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ht="22.5" spans="1:9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ht="22.5" spans="1:9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ht="22.5" spans="1:9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ht="22.5" spans="1:9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ht="22.5" spans="1:9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ht="22.5" spans="1:9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ht="22.5" spans="1:9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ht="22.5" spans="1:9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ht="22.5" spans="1:9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ht="22.5" spans="1:9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ht="22.5" spans="1:9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ht="22.5" spans="1:9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ht="22.5" spans="1:9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ht="22.5" spans="1:9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ht="22.5" spans="1:9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ht="22.5" spans="1:9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ht="22.5" spans="1:9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ht="22.5" spans="1:9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ht="22.5" spans="1:9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ht="22.5" spans="1:9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ht="22.5" spans="1:9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ht="22.5" spans="1:9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ht="22.5" spans="1:9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ht="22.5" spans="1:9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ht="22.5" spans="1:9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ht="22.5" spans="1:9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ht="22.5" spans="1:9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ht="22.5" spans="1:9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ht="22.5" spans="1:9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ht="22.5" spans="1:9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ht="22.5" spans="1:9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ht="22.5" spans="1:9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ht="22.5" spans="1:9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ht="22.5" spans="1:9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ht="22.5" spans="1:9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ht="22.5" spans="1:9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ht="22.5" spans="1:9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ht="22.5" spans="1:9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ht="22.5" spans="1:9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ht="22.5" spans="1:9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ht="22.5" spans="1:9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ht="22.5" spans="1:9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ht="22.5" spans="1:9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ht="22.5" spans="1:9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ht="22.5" spans="1:9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ht="22.5" spans="1:9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ht="22.5" spans="1:9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ht="22.5" spans="1:9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ht="22.5" spans="1:9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ht="22.5" spans="1:9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ht="22.5" spans="1:9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ht="22.5" spans="1:9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ht="22.5" spans="1:9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ht="22.5" spans="1:9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ht="22.5" spans="1:9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ht="22.5" spans="1:9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ht="22.5" spans="1:9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ht="22.5" spans="1:9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ht="22.5" spans="1:9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ht="22.5" spans="1:9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ht="22.5" spans="1:9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ht="22.5" spans="1:9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ht="22.5" spans="1:9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ht="22.5" spans="1:9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ht="22.5" spans="1:9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ht="22.5" spans="1:9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ht="22.5" spans="1:9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ht="22.5" spans="1:9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ht="22.5" spans="1:9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ht="22.5" spans="1:9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ht="22.5" spans="1:9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ht="22.5" spans="1:9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ht="22.5" spans="1:9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ht="22.5" spans="1:9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ht="22.5" spans="1:9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ht="22.5" spans="1:9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ht="22.5" spans="1:9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ht="22.5" spans="1:9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ht="22.5" spans="1:9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ht="22.5" spans="1:9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ht="22.5" spans="1:9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E25" sqref="E25"/>
    </sheetView>
  </sheetViews>
  <sheetFormatPr defaultColWidth="6.875" defaultRowHeight="20.1" customHeight="1"/>
  <cols>
    <col min="1" max="1" width="22.875" style="40" customWidth="1"/>
    <col min="2" max="2" width="19" style="40" customWidth="1"/>
    <col min="3" max="3" width="20.5" style="40" customWidth="1"/>
    <col min="4" max="7" width="19" style="40" customWidth="1"/>
    <col min="8" max="16384" width="6.875" style="22"/>
  </cols>
  <sheetData>
    <row r="1" s="132" customFormat="1" customHeight="1" spans="1:7">
      <c r="A1" s="133" t="s">
        <v>311</v>
      </c>
      <c r="B1" s="134"/>
      <c r="C1" s="134"/>
      <c r="D1" s="134"/>
      <c r="E1" s="134"/>
      <c r="F1" s="134"/>
      <c r="G1" s="134"/>
    </row>
    <row r="2" s="132" customFormat="1" ht="39" customHeight="1" spans="1:7">
      <c r="A2" s="135" t="s">
        <v>312</v>
      </c>
      <c r="B2" s="136"/>
      <c r="C2" s="136"/>
      <c r="D2" s="136"/>
      <c r="E2" s="136"/>
      <c r="F2" s="136"/>
      <c r="G2" s="136"/>
    </row>
    <row r="3" s="132" customFormat="1" customHeight="1" spans="1:7">
      <c r="A3" s="137"/>
      <c r="B3" s="134"/>
      <c r="C3" s="134"/>
      <c r="D3" s="134"/>
      <c r="E3" s="134"/>
      <c r="F3" s="134"/>
      <c r="G3" s="134"/>
    </row>
    <row r="4" s="132" customFormat="1" ht="30.75" customHeight="1" spans="1:7">
      <c r="A4" s="138"/>
      <c r="B4" s="139"/>
      <c r="C4" s="139"/>
      <c r="D4" s="139"/>
      <c r="E4" s="139"/>
      <c r="F4" s="139"/>
      <c r="G4" s="140" t="s">
        <v>313</v>
      </c>
    </row>
    <row r="5" s="132" customFormat="1" customHeight="1" spans="1:7">
      <c r="A5" s="141" t="s">
        <v>314</v>
      </c>
      <c r="B5" s="141"/>
      <c r="C5" s="141" t="s">
        <v>315</v>
      </c>
      <c r="D5" s="141"/>
      <c r="E5" s="141"/>
      <c r="F5" s="141"/>
      <c r="G5" s="141"/>
    </row>
    <row r="6" s="132" customFormat="1" ht="45" customHeight="1" spans="1:7">
      <c r="A6" s="142" t="s">
        <v>316</v>
      </c>
      <c r="B6" s="142" t="s">
        <v>317</v>
      </c>
      <c r="C6" s="142" t="s">
        <v>316</v>
      </c>
      <c r="D6" s="142" t="s">
        <v>318</v>
      </c>
      <c r="E6" s="142" t="s">
        <v>319</v>
      </c>
      <c r="F6" s="142" t="s">
        <v>320</v>
      </c>
      <c r="G6" s="142" t="s">
        <v>321</v>
      </c>
    </row>
    <row r="7" s="132" customFormat="1" customHeight="1" spans="1:7">
      <c r="A7" s="143" t="s">
        <v>322</v>
      </c>
      <c r="B7" s="144">
        <v>871.361023</v>
      </c>
      <c r="C7" s="144" t="s">
        <v>323</v>
      </c>
      <c r="D7" s="144">
        <v>871.361023</v>
      </c>
      <c r="E7" s="144">
        <v>871.361023</v>
      </c>
      <c r="F7" s="145"/>
      <c r="G7" s="145"/>
    </row>
    <row r="8" s="132" customFormat="1" customHeight="1" spans="1:7">
      <c r="A8" s="146" t="s">
        <v>324</v>
      </c>
      <c r="B8" s="144">
        <v>871.361023</v>
      </c>
      <c r="C8" s="144">
        <v>0</v>
      </c>
      <c r="D8" s="144">
        <v>0</v>
      </c>
      <c r="E8" s="144">
        <v>0</v>
      </c>
      <c r="F8" s="147"/>
      <c r="G8" s="147"/>
    </row>
    <row r="9" s="132" customFormat="1" customHeight="1" spans="1:11">
      <c r="A9" s="146" t="s">
        <v>325</v>
      </c>
      <c r="B9" s="144">
        <v>0</v>
      </c>
      <c r="C9" s="144">
        <v>0</v>
      </c>
      <c r="D9" s="144">
        <v>0</v>
      </c>
      <c r="E9" s="144">
        <v>0</v>
      </c>
      <c r="F9" s="147"/>
      <c r="G9" s="147"/>
      <c r="K9" s="132">
        <v>10000</v>
      </c>
    </row>
    <row r="10" s="132" customFormat="1" customHeight="1" spans="1:7">
      <c r="A10" s="148" t="s">
        <v>326</v>
      </c>
      <c r="B10" s="144">
        <v>0</v>
      </c>
      <c r="C10" s="144">
        <v>0</v>
      </c>
      <c r="D10" s="144">
        <v>0</v>
      </c>
      <c r="E10" s="144">
        <v>0</v>
      </c>
      <c r="F10" s="147"/>
      <c r="G10" s="147"/>
    </row>
    <row r="11" s="132" customFormat="1" customHeight="1" spans="1:7">
      <c r="A11" s="149" t="s">
        <v>327</v>
      </c>
      <c r="B11" s="144">
        <v>0</v>
      </c>
      <c r="C11" s="144">
        <v>0</v>
      </c>
      <c r="D11" s="144">
        <v>0</v>
      </c>
      <c r="E11" s="144">
        <v>0</v>
      </c>
      <c r="F11" s="147"/>
      <c r="G11" s="147"/>
    </row>
    <row r="12" s="132" customFormat="1" customHeight="1" spans="1:7">
      <c r="A12" s="148" t="s">
        <v>324</v>
      </c>
      <c r="B12" s="144">
        <v>0</v>
      </c>
      <c r="C12" s="144">
        <v>0</v>
      </c>
      <c r="D12" s="144">
        <v>0</v>
      </c>
      <c r="E12" s="144">
        <v>0</v>
      </c>
      <c r="F12" s="147"/>
      <c r="G12" s="147"/>
    </row>
    <row r="13" s="132" customFormat="1" customHeight="1" spans="1:7">
      <c r="A13" s="148" t="s">
        <v>325</v>
      </c>
      <c r="B13" s="144">
        <v>0</v>
      </c>
      <c r="C13" s="144">
        <v>0</v>
      </c>
      <c r="D13" s="144">
        <v>0</v>
      </c>
      <c r="E13" s="144">
        <v>0</v>
      </c>
      <c r="F13" s="147"/>
      <c r="G13" s="147"/>
    </row>
    <row r="14" s="132" customFormat="1" customHeight="1" spans="1:13">
      <c r="A14" s="146" t="s">
        <v>326</v>
      </c>
      <c r="B14" s="144">
        <v>0</v>
      </c>
      <c r="C14" s="144">
        <v>0</v>
      </c>
      <c r="D14" s="144">
        <v>0</v>
      </c>
      <c r="E14" s="144">
        <v>0</v>
      </c>
      <c r="F14" s="147"/>
      <c r="G14" s="147"/>
      <c r="M14" s="153"/>
    </row>
    <row r="15" s="132" customFormat="1" customHeight="1" spans="1:7">
      <c r="A15" s="149"/>
      <c r="B15" s="144">
        <v>0</v>
      </c>
      <c r="C15" s="144">
        <v>0</v>
      </c>
      <c r="D15" s="144">
        <v>0</v>
      </c>
      <c r="E15" s="144">
        <v>0</v>
      </c>
      <c r="F15" s="150"/>
      <c r="G15" s="150"/>
    </row>
    <row r="16" s="132" customFormat="1" customHeight="1" spans="1:7">
      <c r="A16" s="149"/>
      <c r="B16" s="144">
        <v>0</v>
      </c>
      <c r="C16" s="144" t="s">
        <v>328</v>
      </c>
      <c r="D16" s="144">
        <f>(E16+F16+G16)/10000</f>
        <v>0</v>
      </c>
      <c r="E16" s="144">
        <f>(B8+B12-E7)/10000</f>
        <v>0</v>
      </c>
      <c r="F16" s="151">
        <f>B9+B13-F7</f>
        <v>0</v>
      </c>
      <c r="G16" s="151">
        <f>B10+B14-G7</f>
        <v>0</v>
      </c>
    </row>
    <row r="17" s="132" customFormat="1" customHeight="1" spans="1:7">
      <c r="A17" s="149"/>
      <c r="B17" s="144">
        <v>0</v>
      </c>
      <c r="C17" s="144">
        <v>0</v>
      </c>
      <c r="D17" s="144">
        <v>0</v>
      </c>
      <c r="E17" s="144">
        <v>0</v>
      </c>
      <c r="F17" s="151"/>
      <c r="G17" s="152"/>
    </row>
    <row r="18" s="132" customFormat="1" customHeight="1" spans="1:7">
      <c r="A18" s="149" t="s">
        <v>329</v>
      </c>
      <c r="B18" s="144">
        <f>(B7+B11)</f>
        <v>871.361023</v>
      </c>
      <c r="C18" s="144" t="s">
        <v>330</v>
      </c>
      <c r="D18" s="144">
        <f>(SUM(D7+D16))</f>
        <v>871.361023</v>
      </c>
      <c r="E18" s="144">
        <f>(SUM(E7+E16))</f>
        <v>871.361023</v>
      </c>
      <c r="F18" s="151">
        <f>SUM(F7+F16)</f>
        <v>0</v>
      </c>
      <c r="G18" s="151">
        <f>SUM(G7+G16)</f>
        <v>0</v>
      </c>
    </row>
    <row r="19" customHeight="1" spans="1:7">
      <c r="A19" s="37" t="s">
        <v>331</v>
      </c>
      <c r="B19" s="37"/>
      <c r="C19" s="37"/>
      <c r="D19" s="37"/>
      <c r="E19" s="37"/>
      <c r="F19" s="37"/>
      <c r="G19" s="37"/>
    </row>
    <row r="20" customHeight="1" spans="1:7">
      <c r="A20" s="39" t="s">
        <v>332</v>
      </c>
      <c r="B20" s="39"/>
      <c r="C20" s="39"/>
      <c r="D20" s="39"/>
      <c r="E20" s="39"/>
      <c r="F20" s="39"/>
      <c r="G20" s="39"/>
    </row>
    <row r="21" customHeight="1" spans="1:6">
      <c r="A21" s="39" t="s">
        <v>333</v>
      </c>
      <c r="B21" s="39"/>
      <c r="C21" s="39"/>
      <c r="D21" s="39"/>
      <c r="E21" s="39"/>
      <c r="F21" s="39"/>
    </row>
  </sheetData>
  <mergeCells count="5">
    <mergeCell ref="A5:B5"/>
    <mergeCell ref="C5:G5"/>
    <mergeCell ref="A19:G19"/>
    <mergeCell ref="A20:G20"/>
    <mergeCell ref="A21:F21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showGridLines="0" showZeros="0" workbookViewId="0">
      <selection activeCell="D10" sqref="D10"/>
    </sheetView>
  </sheetViews>
  <sheetFormatPr defaultColWidth="6.875" defaultRowHeight="12.75" customHeight="1"/>
  <cols>
    <col min="1" max="1" width="23.625" style="1" customWidth="1"/>
    <col min="2" max="2" width="44.625" style="1" customWidth="1"/>
    <col min="3" max="3" width="16.5" style="1" customWidth="1"/>
    <col min="4" max="4" width="13.625" style="1" customWidth="1"/>
    <col min="5" max="5" width="17.125" style="1" customWidth="1"/>
    <col min="6" max="6" width="20.375" style="1" customWidth="1"/>
    <col min="7" max="7" width="6.875" style="1"/>
    <col min="8" max="8" width="11.375" style="1" customWidth="1"/>
    <col min="9" max="9" width="6.875" style="1"/>
    <col min="10" max="10" width="14.125" style="1" customWidth="1"/>
    <col min="11" max="16384" width="6.875" style="1"/>
  </cols>
  <sheetData>
    <row r="1" ht="20.1" customHeight="1" spans="1:1">
      <c r="A1" s="2" t="s">
        <v>334</v>
      </c>
    </row>
    <row r="2" ht="42" customHeight="1" spans="1:6">
      <c r="A2" s="123" t="s">
        <v>335</v>
      </c>
      <c r="B2" s="79"/>
      <c r="C2" s="79"/>
      <c r="D2" s="79"/>
      <c r="E2" s="79"/>
      <c r="F2" s="79"/>
    </row>
    <row r="3" ht="20.1" customHeight="1" spans="1:6">
      <c r="A3" s="94"/>
      <c r="B3" s="79"/>
      <c r="C3" s="79"/>
      <c r="D3" s="79"/>
      <c r="E3" s="79"/>
      <c r="F3" s="79"/>
    </row>
    <row r="4" ht="30.75" customHeight="1" spans="1:6">
      <c r="A4" s="10"/>
      <c r="B4" s="9"/>
      <c r="C4" s="9"/>
      <c r="D4" s="9"/>
      <c r="E4" s="9"/>
      <c r="F4" s="124" t="s">
        <v>313</v>
      </c>
    </row>
    <row r="5" ht="20.1" customHeight="1" spans="1:6">
      <c r="A5" s="25" t="s">
        <v>336</v>
      </c>
      <c r="B5" s="25"/>
      <c r="C5" s="125" t="s">
        <v>337</v>
      </c>
      <c r="D5" s="25" t="s">
        <v>338</v>
      </c>
      <c r="E5" s="25"/>
      <c r="F5" s="25"/>
    </row>
    <row r="6" ht="20.1" customHeight="1" spans="1:6">
      <c r="A6" s="51" t="s">
        <v>339</v>
      </c>
      <c r="B6" s="51" t="s">
        <v>340</v>
      </c>
      <c r="C6" s="25"/>
      <c r="D6" s="51" t="s">
        <v>341</v>
      </c>
      <c r="E6" s="51" t="s">
        <v>342</v>
      </c>
      <c r="F6" s="51" t="s">
        <v>343</v>
      </c>
    </row>
    <row r="7" ht="20.1" customHeight="1" spans="1:6">
      <c r="A7" s="18" t="s">
        <v>344</v>
      </c>
      <c r="B7" s="19" t="s">
        <v>345</v>
      </c>
      <c r="C7" s="20">
        <v>716.251813</v>
      </c>
      <c r="D7" s="36">
        <v>871.361023</v>
      </c>
      <c r="E7" s="20">
        <v>295.361023</v>
      </c>
      <c r="F7" s="20">
        <v>576</v>
      </c>
    </row>
    <row r="8" ht="20.1" customHeight="1" spans="1:6">
      <c r="A8" s="18"/>
      <c r="B8" s="19" t="s">
        <v>346</v>
      </c>
      <c r="C8" s="20">
        <v>670.021384</v>
      </c>
      <c r="D8" s="36">
        <v>821.469966</v>
      </c>
      <c r="E8" s="20">
        <v>245.469966</v>
      </c>
      <c r="F8" s="20">
        <v>576</v>
      </c>
    </row>
    <row r="9" ht="20.1" customHeight="1" spans="1:10">
      <c r="A9" s="18"/>
      <c r="B9" s="19" t="s">
        <v>347</v>
      </c>
      <c r="C9" s="20">
        <v>670.021384</v>
      </c>
      <c r="D9" s="36">
        <v>821.469966</v>
      </c>
      <c r="E9" s="20">
        <v>245.469966</v>
      </c>
      <c r="F9" s="20">
        <v>576</v>
      </c>
      <c r="J9" s="1">
        <v>10000</v>
      </c>
    </row>
    <row r="10" ht="20.1" customHeight="1" spans="1:6">
      <c r="A10" s="18" t="s">
        <v>348</v>
      </c>
      <c r="B10" s="19" t="s">
        <v>349</v>
      </c>
      <c r="C10" s="20">
        <v>250.02</v>
      </c>
      <c r="D10" s="20">
        <v>245.469966</v>
      </c>
      <c r="E10" s="20">
        <v>245.469966</v>
      </c>
      <c r="F10" s="20">
        <v>0</v>
      </c>
    </row>
    <row r="11" ht="20.1" customHeight="1" spans="1:10">
      <c r="A11" s="18" t="s">
        <v>350</v>
      </c>
      <c r="B11" s="19" t="s">
        <v>351</v>
      </c>
      <c r="C11" s="20">
        <v>420</v>
      </c>
      <c r="D11" s="20">
        <v>576</v>
      </c>
      <c r="E11" s="20">
        <v>0</v>
      </c>
      <c r="F11" s="20">
        <v>576</v>
      </c>
      <c r="H11" s="126"/>
      <c r="I11" s="129"/>
      <c r="J11" s="75"/>
    </row>
    <row r="12" ht="20.1" customHeight="1" spans="1:6">
      <c r="A12" s="18"/>
      <c r="B12" s="19" t="s">
        <v>352</v>
      </c>
      <c r="C12" s="20">
        <v>25.324272</v>
      </c>
      <c r="D12" s="36">
        <v>27.60542</v>
      </c>
      <c r="E12" s="20">
        <v>27.60542</v>
      </c>
      <c r="F12" s="127">
        <v>0</v>
      </c>
    </row>
    <row r="13" ht="20.1" customHeight="1" spans="1:6">
      <c r="A13" s="18"/>
      <c r="B13" s="19" t="s">
        <v>353</v>
      </c>
      <c r="C13" s="20">
        <v>25.324272</v>
      </c>
      <c r="D13" s="36">
        <v>27.60542</v>
      </c>
      <c r="E13" s="20">
        <v>27.60542</v>
      </c>
      <c r="F13" s="127">
        <v>0</v>
      </c>
    </row>
    <row r="14" ht="20.1" customHeight="1" spans="1:17">
      <c r="A14" s="18" t="s">
        <v>354</v>
      </c>
      <c r="B14" s="19" t="s">
        <v>355</v>
      </c>
      <c r="C14" s="20">
        <v>6.949792</v>
      </c>
      <c r="D14" s="36">
        <v>7.46012</v>
      </c>
      <c r="E14" s="20">
        <v>7.46012</v>
      </c>
      <c r="F14" s="127">
        <v>0</v>
      </c>
      <c r="J14" s="130"/>
      <c r="K14" s="131"/>
      <c r="L14" s="75"/>
      <c r="M14" s="75"/>
      <c r="N14" s="75"/>
      <c r="O14" s="75"/>
      <c r="P14" s="75"/>
      <c r="Q14" s="75"/>
    </row>
    <row r="15" ht="20.1" customHeight="1" spans="1:17">
      <c r="A15" s="18" t="s">
        <v>356</v>
      </c>
      <c r="B15" s="19" t="s">
        <v>357</v>
      </c>
      <c r="C15" s="20">
        <v>1</v>
      </c>
      <c r="D15" s="36">
        <v>1.475</v>
      </c>
      <c r="E15" s="20">
        <v>1.475</v>
      </c>
      <c r="F15" s="127">
        <v>0</v>
      </c>
      <c r="J15" s="130"/>
      <c r="K15" s="131"/>
      <c r="L15" s="75"/>
      <c r="M15" s="75"/>
      <c r="N15" s="75"/>
      <c r="O15" s="75"/>
      <c r="P15" s="75"/>
      <c r="Q15" s="75"/>
    </row>
    <row r="16" ht="20.1" customHeight="1" spans="1:17">
      <c r="A16" s="18" t="s">
        <v>358</v>
      </c>
      <c r="B16" s="19" t="s">
        <v>359</v>
      </c>
      <c r="C16" s="20">
        <v>17.37448</v>
      </c>
      <c r="D16" s="36">
        <v>18.6503</v>
      </c>
      <c r="E16" s="20">
        <v>18.6503</v>
      </c>
      <c r="F16" s="127">
        <v>0</v>
      </c>
      <c r="J16" s="130"/>
      <c r="K16" s="131"/>
      <c r="L16" s="75"/>
      <c r="M16" s="75"/>
      <c r="N16" s="75"/>
      <c r="O16" s="75"/>
      <c r="P16" s="75"/>
      <c r="Q16" s="75"/>
    </row>
    <row r="17" ht="20.1" customHeight="1" spans="1:17">
      <c r="A17" s="18" t="s">
        <v>360</v>
      </c>
      <c r="B17" s="19" t="s">
        <v>361</v>
      </c>
      <c r="C17" s="20">
        <v>0</v>
      </c>
      <c r="D17" s="36">
        <v>0.02</v>
      </c>
      <c r="E17" s="20">
        <v>0.02</v>
      </c>
      <c r="F17" s="127">
        <v>0</v>
      </c>
      <c r="J17" s="130"/>
      <c r="K17" s="131"/>
      <c r="L17" s="75"/>
      <c r="M17" s="75"/>
      <c r="N17" s="75"/>
      <c r="O17" s="75"/>
      <c r="P17" s="75"/>
      <c r="Q17" s="75"/>
    </row>
    <row r="18" ht="20.1" customHeight="1" spans="1:17">
      <c r="A18" s="18"/>
      <c r="B18" s="19" t="s">
        <v>362</v>
      </c>
      <c r="C18" s="20">
        <v>10.481469</v>
      </c>
      <c r="D18" s="36">
        <v>11.095457</v>
      </c>
      <c r="E18" s="20">
        <v>11.095457</v>
      </c>
      <c r="F18" s="127">
        <v>0</v>
      </c>
      <c r="J18" s="75"/>
      <c r="K18" s="75"/>
      <c r="L18" s="75"/>
      <c r="M18" s="75"/>
      <c r="N18" s="75"/>
      <c r="O18" s="75"/>
      <c r="P18" s="75"/>
      <c r="Q18" s="75"/>
    </row>
    <row r="19" ht="20.1" customHeight="1" spans="1:17">
      <c r="A19" s="18"/>
      <c r="B19" s="19" t="s">
        <v>363</v>
      </c>
      <c r="C19" s="20">
        <v>10.481469</v>
      </c>
      <c r="D19" s="36">
        <v>11.095457</v>
      </c>
      <c r="E19" s="20">
        <v>11.095457</v>
      </c>
      <c r="F19" s="127">
        <v>0</v>
      </c>
      <c r="J19" s="75"/>
      <c r="K19" s="75"/>
      <c r="L19" s="75"/>
      <c r="M19" s="75"/>
      <c r="N19" s="75"/>
      <c r="O19" s="75"/>
      <c r="P19" s="75"/>
      <c r="Q19" s="75"/>
    </row>
    <row r="20" ht="20.1" customHeight="1" spans="1:6">
      <c r="A20" s="18" t="s">
        <v>364</v>
      </c>
      <c r="B20" s="19" t="s">
        <v>365</v>
      </c>
      <c r="C20" s="20">
        <v>10.481469</v>
      </c>
      <c r="D20" s="36">
        <v>8.975457</v>
      </c>
      <c r="E20" s="20">
        <v>8.975457</v>
      </c>
      <c r="F20" s="127">
        <v>0</v>
      </c>
    </row>
    <row r="21" ht="20.1" customHeight="1" spans="1:6">
      <c r="A21" s="18" t="s">
        <v>366</v>
      </c>
      <c r="B21" s="19" t="s">
        <v>367</v>
      </c>
      <c r="C21" s="20"/>
      <c r="D21" s="36">
        <v>2.12</v>
      </c>
      <c r="E21" s="20">
        <v>2.12</v>
      </c>
      <c r="F21" s="127">
        <v>0</v>
      </c>
    </row>
    <row r="22" ht="20.1" customHeight="1" spans="1:6">
      <c r="A22" s="18"/>
      <c r="B22" s="19" t="s">
        <v>368</v>
      </c>
      <c r="C22" s="20">
        <v>10.424688</v>
      </c>
      <c r="D22" s="36">
        <v>11.19018</v>
      </c>
      <c r="E22" s="20">
        <v>11.19018</v>
      </c>
      <c r="F22" s="127">
        <v>0</v>
      </c>
    </row>
    <row r="23" ht="20.1" customHeight="1" spans="1:6">
      <c r="A23" s="18"/>
      <c r="B23" s="19" t="s">
        <v>369</v>
      </c>
      <c r="C23" s="20">
        <v>10.424688</v>
      </c>
      <c r="D23" s="36">
        <v>11.19018</v>
      </c>
      <c r="E23" s="20">
        <v>11.19018</v>
      </c>
      <c r="F23" s="127">
        <v>0</v>
      </c>
    </row>
    <row r="24" ht="20.1" customHeight="1" spans="1:8">
      <c r="A24" s="18" t="s">
        <v>370</v>
      </c>
      <c r="B24" s="19" t="s">
        <v>371</v>
      </c>
      <c r="C24" s="20">
        <v>10.424688</v>
      </c>
      <c r="D24" s="36">
        <v>11.19018</v>
      </c>
      <c r="E24" s="20">
        <v>11.19018</v>
      </c>
      <c r="F24" s="127">
        <v>0</v>
      </c>
      <c r="H24" s="128"/>
    </row>
    <row r="25" ht="20.1" customHeight="1" spans="1:6">
      <c r="A25" s="93" t="s">
        <v>372</v>
      </c>
      <c r="B25" s="3"/>
      <c r="C25" s="3"/>
      <c r="D25" s="3"/>
      <c r="E25" s="3"/>
      <c r="F25" s="3"/>
    </row>
    <row r="26" customHeight="1" spans="1:6">
      <c r="A26" s="3"/>
      <c r="B26" s="3"/>
      <c r="C26" s="3"/>
      <c r="D26" s="3"/>
      <c r="E26" s="3"/>
      <c r="F26" s="3"/>
    </row>
    <row r="27" customHeight="1" spans="1:6">
      <c r="A27" s="3"/>
      <c r="B27" s="3"/>
      <c r="C27" s="3"/>
      <c r="D27" s="3"/>
      <c r="E27" s="3"/>
      <c r="F27" s="3"/>
    </row>
    <row r="28" customHeight="1" spans="1:6">
      <c r="A28" s="3"/>
      <c r="B28" s="3"/>
      <c r="C28" s="3"/>
      <c r="D28" s="3"/>
      <c r="E28" s="3"/>
      <c r="F28" s="3"/>
    </row>
    <row r="29" customHeight="1" spans="1:6">
      <c r="A29" s="3"/>
      <c r="B29" s="3"/>
      <c r="C29" s="3"/>
      <c r="E29" s="3"/>
      <c r="F29" s="3"/>
    </row>
    <row r="30" customHeight="1" spans="1:6">
      <c r="A30" s="3"/>
      <c r="B30" s="3"/>
      <c r="C30" s="3"/>
      <c r="E30" s="3"/>
      <c r="F30" s="3"/>
    </row>
    <row r="31" s="3" customFormat="1" customHeight="1"/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topLeftCell="A4" workbookViewId="0">
      <selection activeCell="L12" sqref="L12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1.25" style="1" customWidth="1"/>
    <col min="6" max="8" width="6.875" style="1"/>
    <col min="9" max="9" width="6.875" style="1" hidden="1" customWidth="1"/>
    <col min="10" max="16384" width="6.875" style="1"/>
  </cols>
  <sheetData>
    <row r="1" customHeight="1" spans="1:5">
      <c r="A1" s="2" t="s">
        <v>373</v>
      </c>
      <c r="E1" s="108"/>
    </row>
    <row r="2" ht="34.5" customHeight="1" spans="1:5">
      <c r="A2" s="109" t="s">
        <v>374</v>
      </c>
      <c r="B2" s="110"/>
      <c r="C2" s="110"/>
      <c r="D2" s="110"/>
      <c r="E2" s="110"/>
    </row>
    <row r="3" customHeight="1" spans="1:5">
      <c r="A3" s="110"/>
      <c r="B3" s="110"/>
      <c r="C3" s="110"/>
      <c r="D3" s="110"/>
      <c r="E3" s="110"/>
    </row>
    <row r="4" s="95" customFormat="1" ht="13.5" customHeight="1" spans="1:5">
      <c r="A4" s="10"/>
      <c r="B4" s="9"/>
      <c r="C4" s="9"/>
      <c r="D4" s="9"/>
      <c r="E4" s="111" t="s">
        <v>313</v>
      </c>
    </row>
    <row r="5" s="95" customFormat="1" ht="13.5" customHeight="1" spans="1:5">
      <c r="A5" s="25" t="s">
        <v>375</v>
      </c>
      <c r="B5" s="25"/>
      <c r="C5" s="25" t="s">
        <v>376</v>
      </c>
      <c r="D5" s="25"/>
      <c r="E5" s="25"/>
    </row>
    <row r="6" s="95" customFormat="1" ht="13.5" customHeight="1" spans="1:5">
      <c r="A6" s="25" t="s">
        <v>339</v>
      </c>
      <c r="B6" s="25" t="s">
        <v>340</v>
      </c>
      <c r="C6" s="25" t="s">
        <v>318</v>
      </c>
      <c r="D6" s="25" t="s">
        <v>377</v>
      </c>
      <c r="E6" s="25" t="s">
        <v>378</v>
      </c>
    </row>
    <row r="7" s="95" customFormat="1" ht="13.5" customHeight="1" spans="1:5">
      <c r="A7" s="112" t="s">
        <v>379</v>
      </c>
      <c r="B7" s="113" t="s">
        <v>380</v>
      </c>
      <c r="C7" s="114">
        <f>C8+C20+C33</f>
        <v>295.360073</v>
      </c>
      <c r="D7" s="114">
        <f>D8+D20+D33</f>
        <v>167.640073</v>
      </c>
      <c r="E7" s="114">
        <f>E8+E20+E33</f>
        <v>127.72</v>
      </c>
    </row>
    <row r="8" s="95" customFormat="1" ht="13.5" customHeight="1" spans="1:9">
      <c r="A8" s="115" t="s">
        <v>381</v>
      </c>
      <c r="B8" s="116" t="s">
        <v>382</v>
      </c>
      <c r="C8" s="117">
        <f>D8+E8</f>
        <v>165.940073</v>
      </c>
      <c r="D8" s="117">
        <f>SUM(D9:D19)</f>
        <v>165.940073</v>
      </c>
      <c r="E8" s="117">
        <f>SUM(E9:E19)</f>
        <v>0</v>
      </c>
      <c r="I8" s="95">
        <v>10000</v>
      </c>
    </row>
    <row r="9" s="95" customFormat="1" ht="13.5" customHeight="1" spans="1:6">
      <c r="A9" s="115" t="s">
        <v>383</v>
      </c>
      <c r="B9" s="116" t="s">
        <v>384</v>
      </c>
      <c r="C9" s="117">
        <f t="shared" ref="C9:C33" si="0">D9+E9</f>
        <v>47.6436</v>
      </c>
      <c r="D9" s="118">
        <v>47.6436</v>
      </c>
      <c r="E9" s="118">
        <v>0</v>
      </c>
      <c r="F9" s="77"/>
    </row>
    <row r="10" s="95" customFormat="1" ht="13.5" customHeight="1" spans="1:6">
      <c r="A10" s="115" t="s">
        <v>385</v>
      </c>
      <c r="B10" s="116" t="s">
        <v>386</v>
      </c>
      <c r="C10" s="117">
        <f t="shared" si="0"/>
        <v>38.5776</v>
      </c>
      <c r="D10" s="118">
        <v>38.5776</v>
      </c>
      <c r="E10" s="118">
        <v>0</v>
      </c>
      <c r="F10" s="77"/>
    </row>
    <row r="11" s="95" customFormat="1" ht="13.5" customHeight="1" spans="1:6">
      <c r="A11" s="115" t="s">
        <v>387</v>
      </c>
      <c r="B11" s="116" t="s">
        <v>388</v>
      </c>
      <c r="C11" s="117">
        <f t="shared" si="0"/>
        <v>7.0303</v>
      </c>
      <c r="D11" s="118">
        <v>7.0303</v>
      </c>
      <c r="E11" s="118">
        <v>0</v>
      </c>
      <c r="F11" s="77"/>
    </row>
    <row r="12" s="95" customFormat="1" ht="13.5" customHeight="1" spans="1:6">
      <c r="A12" s="115" t="s">
        <v>389</v>
      </c>
      <c r="B12" s="116" t="s">
        <v>390</v>
      </c>
      <c r="C12" s="117">
        <f t="shared" si="0"/>
        <v>1.92</v>
      </c>
      <c r="D12" s="118">
        <v>1.92</v>
      </c>
      <c r="E12" s="118">
        <v>0</v>
      </c>
      <c r="F12" s="77"/>
    </row>
    <row r="13" s="95" customFormat="1" ht="13.5" customHeight="1" spans="1:6">
      <c r="A13" s="115" t="s">
        <v>391</v>
      </c>
      <c r="B13" s="116" t="s">
        <v>392</v>
      </c>
      <c r="C13" s="117">
        <f t="shared" si="0"/>
        <v>18.6503</v>
      </c>
      <c r="D13" s="118">
        <v>18.6503</v>
      </c>
      <c r="E13" s="118">
        <v>0</v>
      </c>
      <c r="F13" s="77"/>
    </row>
    <row r="14" s="95" customFormat="1" ht="13.5" customHeight="1" spans="1:6">
      <c r="A14" s="115" t="s">
        <v>393</v>
      </c>
      <c r="B14" s="116" t="s">
        <v>394</v>
      </c>
      <c r="C14" s="117">
        <f t="shared" si="0"/>
        <v>7.46012</v>
      </c>
      <c r="D14" s="118">
        <v>7.46012</v>
      </c>
      <c r="E14" s="118">
        <v>0</v>
      </c>
      <c r="F14" s="77"/>
    </row>
    <row r="15" s="95" customFormat="1" ht="13.5" customHeight="1" spans="1:6">
      <c r="A15" s="115" t="s">
        <v>395</v>
      </c>
      <c r="B15" s="116" t="s">
        <v>396</v>
      </c>
      <c r="C15" s="117">
        <f t="shared" si="0"/>
        <v>8.975457</v>
      </c>
      <c r="D15" s="118">
        <v>8.975457</v>
      </c>
      <c r="E15" s="118">
        <v>0</v>
      </c>
      <c r="F15" s="77"/>
    </row>
    <row r="16" s="95" customFormat="1" ht="13.5" customHeight="1" spans="1:6">
      <c r="A16" s="115" t="s">
        <v>397</v>
      </c>
      <c r="B16" s="116" t="s">
        <v>398</v>
      </c>
      <c r="C16" s="117">
        <f t="shared" si="0"/>
        <v>0.466258</v>
      </c>
      <c r="D16" s="118">
        <v>0.466258</v>
      </c>
      <c r="E16" s="118">
        <v>0</v>
      </c>
      <c r="F16" s="77"/>
    </row>
    <row r="17" s="95" customFormat="1" ht="13.5" customHeight="1" spans="1:6">
      <c r="A17" s="115" t="s">
        <v>399</v>
      </c>
      <c r="B17" s="116" t="s">
        <v>400</v>
      </c>
      <c r="C17" s="117">
        <f t="shared" si="0"/>
        <v>0.466258</v>
      </c>
      <c r="D17" s="118">
        <v>0.466258</v>
      </c>
      <c r="E17" s="118">
        <v>0</v>
      </c>
      <c r="F17" s="77"/>
    </row>
    <row r="18" s="95" customFormat="1" ht="13.5" customHeight="1" spans="1:6">
      <c r="A18" s="115" t="s">
        <v>401</v>
      </c>
      <c r="B18" s="116" t="s">
        <v>402</v>
      </c>
      <c r="C18" s="117">
        <f t="shared" si="0"/>
        <v>11.19018</v>
      </c>
      <c r="D18" s="118">
        <v>11.19018</v>
      </c>
      <c r="E18" s="118">
        <v>0</v>
      </c>
      <c r="F18" s="77"/>
    </row>
    <row r="19" s="95" customFormat="1" ht="13.5" customHeight="1" spans="1:6">
      <c r="A19" s="115" t="s">
        <v>403</v>
      </c>
      <c r="B19" s="116" t="s">
        <v>404</v>
      </c>
      <c r="C19" s="117">
        <f t="shared" si="0"/>
        <v>23.56</v>
      </c>
      <c r="D19" s="118">
        <v>23.56</v>
      </c>
      <c r="E19" s="118">
        <v>0</v>
      </c>
      <c r="F19" s="77"/>
    </row>
    <row r="20" s="95" customFormat="1" ht="13.5" customHeight="1" spans="1:6">
      <c r="A20" s="119" t="s">
        <v>405</v>
      </c>
      <c r="B20" s="120" t="s">
        <v>406</v>
      </c>
      <c r="C20" s="117">
        <f t="shared" si="0"/>
        <v>127.72</v>
      </c>
      <c r="D20" s="114">
        <f>SUM(D21:D32)</f>
        <v>0</v>
      </c>
      <c r="E20" s="114">
        <v>127.72</v>
      </c>
      <c r="F20" s="77"/>
    </row>
    <row r="21" s="95" customFormat="1" ht="13.5" customHeight="1" spans="1:6">
      <c r="A21" s="115" t="s">
        <v>407</v>
      </c>
      <c r="B21" s="116" t="s">
        <v>408</v>
      </c>
      <c r="C21" s="117">
        <f t="shared" si="0"/>
        <v>13.5</v>
      </c>
      <c r="D21" s="118">
        <v>0</v>
      </c>
      <c r="E21" s="121">
        <v>13.5</v>
      </c>
      <c r="F21" s="77"/>
    </row>
    <row r="22" s="95" customFormat="1" ht="13.5" customHeight="1" spans="1:6">
      <c r="A22" s="115" t="s">
        <v>409</v>
      </c>
      <c r="B22" s="122" t="s">
        <v>410</v>
      </c>
      <c r="C22" s="117">
        <f t="shared" si="0"/>
        <v>14.6</v>
      </c>
      <c r="D22" s="118">
        <v>0</v>
      </c>
      <c r="E22" s="121">
        <v>14.6</v>
      </c>
      <c r="F22" s="77"/>
    </row>
    <row r="23" s="95" customFormat="1" ht="13.5" customHeight="1" spans="1:6">
      <c r="A23" s="115" t="s">
        <v>411</v>
      </c>
      <c r="B23" s="72" t="s">
        <v>412</v>
      </c>
      <c r="C23" s="117">
        <f t="shared" si="0"/>
        <v>21.1</v>
      </c>
      <c r="D23" s="118">
        <v>0</v>
      </c>
      <c r="E23" s="121">
        <v>21.1</v>
      </c>
      <c r="F23" s="77"/>
    </row>
    <row r="24" s="95" customFormat="1" ht="13.5" customHeight="1" spans="1:6">
      <c r="A24" s="115" t="s">
        <v>413</v>
      </c>
      <c r="B24" s="122" t="s">
        <v>414</v>
      </c>
      <c r="C24" s="117">
        <f t="shared" si="0"/>
        <v>3.74</v>
      </c>
      <c r="D24" s="118">
        <v>0</v>
      </c>
      <c r="E24" s="121">
        <v>3.74</v>
      </c>
      <c r="F24" s="77"/>
    </row>
    <row r="25" s="95" customFormat="1" ht="13.5" customHeight="1" spans="1:6">
      <c r="A25" s="115" t="s">
        <v>415</v>
      </c>
      <c r="B25" s="122" t="s">
        <v>416</v>
      </c>
      <c r="C25" s="117">
        <f t="shared" si="0"/>
        <v>2.3</v>
      </c>
      <c r="D25" s="118">
        <v>0</v>
      </c>
      <c r="E25" s="121">
        <v>2.3</v>
      </c>
      <c r="F25" s="77"/>
    </row>
    <row r="26" s="95" customFormat="1" ht="13.5" customHeight="1" spans="1:6">
      <c r="A26" s="115" t="s">
        <v>417</v>
      </c>
      <c r="B26" s="122" t="s">
        <v>418</v>
      </c>
      <c r="C26" s="117">
        <f t="shared" si="0"/>
        <v>0.14</v>
      </c>
      <c r="D26" s="118">
        <v>0</v>
      </c>
      <c r="E26" s="121">
        <v>0.14</v>
      </c>
      <c r="F26" s="77"/>
    </row>
    <row r="27" s="95" customFormat="1" ht="13.5" customHeight="1" spans="1:6">
      <c r="A27" s="115" t="s">
        <v>419</v>
      </c>
      <c r="B27" s="122" t="s">
        <v>420</v>
      </c>
      <c r="C27" s="117">
        <f t="shared" si="0"/>
        <v>49.1</v>
      </c>
      <c r="D27" s="118">
        <v>0</v>
      </c>
      <c r="E27" s="121">
        <v>49.1</v>
      </c>
      <c r="F27" s="77"/>
    </row>
    <row r="28" s="95" customFormat="1" ht="13.5" customHeight="1" spans="1:6">
      <c r="A28" s="115" t="s">
        <v>421</v>
      </c>
      <c r="B28" s="72" t="s">
        <v>422</v>
      </c>
      <c r="C28" s="117">
        <f t="shared" si="0"/>
        <v>1.185177</v>
      </c>
      <c r="D28" s="118">
        <v>0</v>
      </c>
      <c r="E28" s="121">
        <v>1.185177</v>
      </c>
      <c r="F28" s="77"/>
    </row>
    <row r="29" s="95" customFormat="1" ht="13.5" customHeight="1" spans="1:6">
      <c r="A29" s="115" t="s">
        <v>423</v>
      </c>
      <c r="B29" s="122" t="s">
        <v>424</v>
      </c>
      <c r="C29" s="117">
        <f t="shared" si="0"/>
        <v>1.622273</v>
      </c>
      <c r="D29" s="118">
        <v>0</v>
      </c>
      <c r="E29" s="121">
        <v>1.622273</v>
      </c>
      <c r="F29" s="77"/>
    </row>
    <row r="30" s="95" customFormat="1" ht="13.5" customHeight="1" spans="1:6">
      <c r="A30" s="115" t="s">
        <v>425</v>
      </c>
      <c r="B30" s="122" t="s">
        <v>426</v>
      </c>
      <c r="C30" s="117">
        <f t="shared" si="0"/>
        <v>3</v>
      </c>
      <c r="D30" s="118">
        <v>0</v>
      </c>
      <c r="E30" s="121">
        <v>3</v>
      </c>
      <c r="F30" s="77"/>
    </row>
    <row r="31" s="95" customFormat="1" ht="13.5" customHeight="1" spans="1:6">
      <c r="A31" s="115" t="s">
        <v>427</v>
      </c>
      <c r="B31" s="122" t="s">
        <v>428</v>
      </c>
      <c r="C31" s="117">
        <f t="shared" si="0"/>
        <v>8.4</v>
      </c>
      <c r="D31" s="118">
        <v>0</v>
      </c>
      <c r="E31" s="121">
        <v>8.4</v>
      </c>
      <c r="F31" s="77"/>
    </row>
    <row r="32" s="95" customFormat="1" ht="13.5" customHeight="1" spans="1:6">
      <c r="A32" s="115" t="s">
        <v>429</v>
      </c>
      <c r="B32" s="122" t="s">
        <v>430</v>
      </c>
      <c r="C32" s="117">
        <f t="shared" si="0"/>
        <v>9.03</v>
      </c>
      <c r="D32" s="118">
        <v>0</v>
      </c>
      <c r="E32" s="121">
        <v>9.03</v>
      </c>
      <c r="F32" s="77"/>
    </row>
    <row r="33" s="95" customFormat="1" ht="13.5" customHeight="1" spans="1:6">
      <c r="A33" s="115" t="s">
        <v>431</v>
      </c>
      <c r="B33" s="116" t="s">
        <v>432</v>
      </c>
      <c r="C33" s="117">
        <f t="shared" si="0"/>
        <v>1.7</v>
      </c>
      <c r="D33" s="117">
        <v>1.7</v>
      </c>
      <c r="E33" s="117">
        <f>E36</f>
        <v>0</v>
      </c>
      <c r="F33" s="77"/>
    </row>
    <row r="34" s="95" customFormat="1" ht="13.5" customHeight="1" spans="1:6">
      <c r="A34" s="115" t="s">
        <v>433</v>
      </c>
      <c r="B34" s="116" t="s">
        <v>434</v>
      </c>
      <c r="C34" s="117">
        <v>0.2</v>
      </c>
      <c r="D34" s="117">
        <v>0.2</v>
      </c>
      <c r="E34" s="117"/>
      <c r="F34" s="77"/>
    </row>
    <row r="35" s="95" customFormat="1" ht="13.5" customHeight="1" spans="1:6">
      <c r="A35" s="115" t="s">
        <v>435</v>
      </c>
      <c r="B35" s="122" t="s">
        <v>436</v>
      </c>
      <c r="C35" s="117">
        <v>0.02</v>
      </c>
      <c r="D35" s="117">
        <v>0.02</v>
      </c>
      <c r="E35" s="117"/>
      <c r="F35" s="77"/>
    </row>
    <row r="36" s="95" customFormat="1" ht="13.5" customHeight="1" spans="1:6">
      <c r="A36" s="115" t="s">
        <v>437</v>
      </c>
      <c r="B36" s="122" t="s">
        <v>436</v>
      </c>
      <c r="C36" s="118">
        <v>1.48</v>
      </c>
      <c r="D36" s="118">
        <v>1.48</v>
      </c>
      <c r="E36" s="114"/>
      <c r="F36" s="77"/>
    </row>
    <row r="37" customHeight="1" spans="1:5">
      <c r="A37" s="1" t="s">
        <v>438</v>
      </c>
      <c r="C37" s="3"/>
      <c r="D37" s="3"/>
      <c r="E37" s="3"/>
    </row>
    <row r="38" customHeight="1" spans="4:6">
      <c r="D38" s="3"/>
      <c r="E38" s="3"/>
      <c r="F38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scale="92" fitToHeight="10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I16" sqref="I16"/>
    </sheetView>
  </sheetViews>
  <sheetFormatPr defaultColWidth="6.875" defaultRowHeight="12.75" customHeight="1"/>
  <cols>
    <col min="1" max="12" width="11.625" style="1" customWidth="1"/>
    <col min="13" max="16384" width="6.875" style="1"/>
  </cols>
  <sheetData>
    <row r="1" ht="20.1" customHeight="1" spans="1:12">
      <c r="A1" s="2" t="s">
        <v>439</v>
      </c>
      <c r="L1" s="103"/>
    </row>
    <row r="2" ht="33" spans="1:12">
      <c r="A2" s="78" t="s">
        <v>440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ht="20.1" customHeight="1" spans="1:12">
      <c r="A3" s="94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30.75" customHeight="1" spans="1:12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11" t="s">
        <v>313</v>
      </c>
    </row>
    <row r="5" ht="20.1" customHeight="1" spans="1:12">
      <c r="A5" s="25" t="s">
        <v>337</v>
      </c>
      <c r="B5" s="25"/>
      <c r="C5" s="25"/>
      <c r="D5" s="25"/>
      <c r="E5" s="25"/>
      <c r="F5" s="83"/>
      <c r="G5" s="25" t="s">
        <v>338</v>
      </c>
      <c r="H5" s="25"/>
      <c r="I5" s="25"/>
      <c r="J5" s="25"/>
      <c r="K5" s="25"/>
      <c r="L5" s="25"/>
    </row>
    <row r="6" ht="14.25" spans="1:12">
      <c r="A6" s="51" t="s">
        <v>318</v>
      </c>
      <c r="B6" s="96" t="s">
        <v>441</v>
      </c>
      <c r="C6" s="51" t="s">
        <v>442</v>
      </c>
      <c r="D6" s="51"/>
      <c r="E6" s="51"/>
      <c r="F6" s="97" t="s">
        <v>443</v>
      </c>
      <c r="G6" s="98" t="s">
        <v>318</v>
      </c>
      <c r="H6" s="14" t="s">
        <v>441</v>
      </c>
      <c r="I6" s="51" t="s">
        <v>442</v>
      </c>
      <c r="J6" s="51"/>
      <c r="K6" s="104"/>
      <c r="L6" s="51" t="s">
        <v>443</v>
      </c>
    </row>
    <row r="7" ht="28.5" spans="1:12">
      <c r="A7" s="84"/>
      <c r="B7" s="13"/>
      <c r="C7" s="85" t="s">
        <v>341</v>
      </c>
      <c r="D7" s="99" t="s">
        <v>444</v>
      </c>
      <c r="E7" s="99" t="s">
        <v>445</v>
      </c>
      <c r="F7" s="84"/>
      <c r="G7" s="100"/>
      <c r="H7" s="13"/>
      <c r="I7" s="105" t="s">
        <v>341</v>
      </c>
      <c r="J7" s="99" t="s">
        <v>444</v>
      </c>
      <c r="K7" s="106" t="s">
        <v>445</v>
      </c>
      <c r="L7" s="84"/>
    </row>
    <row r="8" ht="20.1" customHeight="1" spans="1:12">
      <c r="A8" s="101">
        <v>3</v>
      </c>
      <c r="B8" s="101"/>
      <c r="C8" s="101">
        <v>3</v>
      </c>
      <c r="D8" s="101"/>
      <c r="E8" s="101">
        <v>3</v>
      </c>
      <c r="F8" s="102"/>
      <c r="G8" s="92">
        <v>3</v>
      </c>
      <c r="H8" s="57"/>
      <c r="I8" s="107">
        <v>3</v>
      </c>
      <c r="J8" s="91"/>
      <c r="K8" s="92">
        <v>3</v>
      </c>
      <c r="L8" s="57"/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24" sqref="B24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16384" width="6.875" style="1"/>
  </cols>
  <sheetData>
    <row r="1" ht="20.1" customHeight="1" spans="1:5">
      <c r="A1" s="2" t="s">
        <v>446</v>
      </c>
      <c r="E1" s="45"/>
    </row>
    <row r="2" ht="33" spans="1:5">
      <c r="A2" s="78" t="s">
        <v>447</v>
      </c>
      <c r="B2" s="79"/>
      <c r="C2" s="79"/>
      <c r="D2" s="79"/>
      <c r="E2" s="79"/>
    </row>
    <row r="3" ht="20.1" customHeight="1" spans="1:5">
      <c r="A3" s="79"/>
      <c r="B3" s="79"/>
      <c r="C3" s="79"/>
      <c r="D3" s="79"/>
      <c r="E3" s="79"/>
    </row>
    <row r="4" ht="30.75" customHeight="1" spans="1:5">
      <c r="A4" s="80"/>
      <c r="B4" s="81"/>
      <c r="C4" s="81"/>
      <c r="D4" s="81"/>
      <c r="E4" s="82" t="s">
        <v>313</v>
      </c>
    </row>
    <row r="5" ht="20.1" customHeight="1" spans="1:5">
      <c r="A5" s="25" t="s">
        <v>339</v>
      </c>
      <c r="B5" s="83" t="s">
        <v>340</v>
      </c>
      <c r="C5" s="25" t="s">
        <v>448</v>
      </c>
      <c r="D5" s="25"/>
      <c r="E5" s="25"/>
    </row>
    <row r="6" ht="20.1" customHeight="1" spans="1:5">
      <c r="A6" s="84"/>
      <c r="B6" s="84"/>
      <c r="C6" s="85" t="s">
        <v>318</v>
      </c>
      <c r="D6" s="85" t="s">
        <v>342</v>
      </c>
      <c r="E6" s="85" t="s">
        <v>343</v>
      </c>
    </row>
    <row r="7" ht="20.1" customHeight="1" spans="1:5">
      <c r="A7" s="86"/>
      <c r="B7" s="84"/>
      <c r="C7" s="87"/>
      <c r="D7" s="88"/>
      <c r="E7" s="85"/>
    </row>
    <row r="8" ht="20.1" customHeight="1" spans="1:5">
      <c r="A8" s="89"/>
      <c r="B8" s="90"/>
      <c r="C8" s="91"/>
      <c r="D8" s="92"/>
      <c r="E8" s="57"/>
    </row>
    <row r="9" ht="20.25" customHeight="1" spans="1:5">
      <c r="A9" s="93" t="s">
        <v>449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16384" width="6.875" style="1"/>
  </cols>
  <sheetData>
    <row r="1" customHeight="1" spans="1:251">
      <c r="A1" s="2" t="s">
        <v>450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ht="33.75" customHeight="1" spans="1:251">
      <c r="A2" s="46" t="s">
        <v>451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ht="30.75" customHeight="1" spans="1:251">
      <c r="A4" s="10"/>
      <c r="B4" s="49"/>
      <c r="C4" s="50"/>
      <c r="D4" s="11" t="s">
        <v>313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ht="23.25" customHeight="1" spans="1:251">
      <c r="A5" s="25" t="s">
        <v>314</v>
      </c>
      <c r="B5" s="25"/>
      <c r="C5" s="25" t="s">
        <v>315</v>
      </c>
      <c r="D5" s="2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ht="24" customHeight="1" spans="1:251">
      <c r="A6" s="51" t="s">
        <v>316</v>
      </c>
      <c r="B6" s="52" t="s">
        <v>317</v>
      </c>
      <c r="C6" s="51" t="s">
        <v>316</v>
      </c>
      <c r="D6" s="51" t="s">
        <v>317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customHeight="1" spans="1:251">
      <c r="A7" s="53" t="s">
        <v>452</v>
      </c>
      <c r="B7" s="54">
        <v>871.36</v>
      </c>
      <c r="C7" s="55" t="s">
        <v>453</v>
      </c>
      <c r="D7" s="54">
        <v>821.47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customHeight="1" spans="1:251">
      <c r="A8" s="56" t="s">
        <v>454</v>
      </c>
      <c r="B8" s="57"/>
      <c r="C8" s="55" t="s">
        <v>455</v>
      </c>
      <c r="D8" s="58">
        <v>27.61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customHeight="1" spans="1:251">
      <c r="A9" s="59" t="s">
        <v>456</v>
      </c>
      <c r="B9" s="60"/>
      <c r="C9" s="55" t="s">
        <v>457</v>
      </c>
      <c r="D9" s="58">
        <v>11.1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customHeight="1" spans="1:251">
      <c r="A10" s="61" t="s">
        <v>458</v>
      </c>
      <c r="B10" s="62"/>
      <c r="C10" s="55" t="s">
        <v>459</v>
      </c>
      <c r="D10" s="58">
        <v>11.19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customHeight="1" spans="1:251">
      <c r="A11" s="61" t="s">
        <v>460</v>
      </c>
      <c r="B11" s="62"/>
      <c r="C11" s="55"/>
      <c r="D11" s="58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customHeight="1" spans="1:251">
      <c r="A12" s="61" t="s">
        <v>461</v>
      </c>
      <c r="B12" s="57"/>
      <c r="C12" s="63"/>
      <c r="D12" s="58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customHeight="1" spans="1:251">
      <c r="A13" s="64"/>
      <c r="B13" s="65"/>
      <c r="C13" s="66"/>
      <c r="D13" s="67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customHeight="1" spans="1:251">
      <c r="A14" s="68" t="s">
        <v>462</v>
      </c>
      <c r="B14" s="69">
        <f>SUM(B7:B12)</f>
        <v>871.36</v>
      </c>
      <c r="C14" s="70" t="s">
        <v>463</v>
      </c>
      <c r="D14" s="54">
        <f>SUM(D7:D13)</f>
        <v>871.37</v>
      </c>
      <c r="F14" s="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customHeight="1" spans="1:251">
      <c r="A15" s="61" t="s">
        <v>464</v>
      </c>
      <c r="B15" s="69"/>
      <c r="C15" s="71" t="s">
        <v>465</v>
      </c>
      <c r="D15" s="67"/>
      <c r="E15" s="3"/>
      <c r="F15" s="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customHeight="1" spans="1:251">
      <c r="A16" s="72" t="s">
        <v>466</v>
      </c>
      <c r="B16" s="57"/>
      <c r="C16" s="66"/>
      <c r="D16" s="67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customHeight="1" spans="1:7">
      <c r="A17" s="73" t="s">
        <v>467</v>
      </c>
      <c r="B17" s="65">
        <f>B14+B15+B16</f>
        <v>871.36</v>
      </c>
      <c r="C17" s="66" t="s">
        <v>468</v>
      </c>
      <c r="D17" s="67">
        <f>D14+D15</f>
        <v>871.37</v>
      </c>
      <c r="E17" s="74"/>
      <c r="F17" s="75"/>
      <c r="G17" s="75"/>
    </row>
    <row r="18" s="22" customFormat="1" customHeight="1" spans="1:7">
      <c r="A18" s="38" t="s">
        <v>469</v>
      </c>
      <c r="B18" s="38"/>
      <c r="C18" s="38"/>
      <c r="D18" s="38"/>
      <c r="E18" s="76"/>
      <c r="F18" s="76"/>
      <c r="G18" s="76"/>
    </row>
    <row r="19" s="22" customFormat="1" customHeight="1" spans="1:7">
      <c r="A19" s="38" t="s">
        <v>470</v>
      </c>
      <c r="B19" s="38"/>
      <c r="C19" s="38"/>
      <c r="D19" s="38"/>
      <c r="E19" s="40"/>
      <c r="F19" s="40"/>
      <c r="G19" s="40"/>
    </row>
    <row r="20" s="22" customFormat="1" customHeight="1" spans="1:7">
      <c r="A20" s="38" t="s">
        <v>471</v>
      </c>
      <c r="B20" s="38"/>
      <c r="C20" s="38"/>
      <c r="D20" s="38"/>
      <c r="E20" s="40"/>
      <c r="F20" s="40"/>
      <c r="G20" s="40"/>
    </row>
    <row r="21" customHeight="1" spans="1:4">
      <c r="A21" s="38" t="s">
        <v>472</v>
      </c>
      <c r="B21" s="38"/>
      <c r="C21" s="38"/>
      <c r="D21" s="38"/>
    </row>
    <row r="24" customHeight="1" spans="3:3">
      <c r="C24" s="3"/>
    </row>
  </sheetData>
  <mergeCells count="6">
    <mergeCell ref="A5:B5"/>
    <mergeCell ref="C5:D5"/>
    <mergeCell ref="A18:D18"/>
    <mergeCell ref="A19:D19"/>
    <mergeCell ref="A20:D20"/>
    <mergeCell ref="A21:D21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topLeftCell="A4" workbookViewId="0">
      <selection activeCell="E7" sqref="E7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3" width="15.5" style="1" customWidth="1"/>
    <col min="4" max="12" width="12.625" style="1" customWidth="1"/>
    <col min="13" max="16384" width="6.875" style="1"/>
  </cols>
  <sheetData>
    <row r="1" ht="20.1" customHeight="1" spans="1:12">
      <c r="A1" s="2" t="s">
        <v>473</v>
      </c>
      <c r="L1" s="41"/>
    </row>
    <row r="2" ht="40.5" customHeight="1" spans="1:12">
      <c r="A2" s="4" t="s">
        <v>474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0.75" customHeight="1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42" t="s">
        <v>313</v>
      </c>
    </row>
    <row r="5" ht="24" customHeight="1" spans="1:12">
      <c r="A5" s="25" t="s">
        <v>475</v>
      </c>
      <c r="B5" s="25"/>
      <c r="C5" s="26" t="s">
        <v>318</v>
      </c>
      <c r="D5" s="12" t="s">
        <v>466</v>
      </c>
      <c r="E5" s="12" t="s">
        <v>452</v>
      </c>
      <c r="F5" s="12" t="s">
        <v>454</v>
      </c>
      <c r="G5" s="12" t="s">
        <v>456</v>
      </c>
      <c r="H5" s="25" t="s">
        <v>458</v>
      </c>
      <c r="I5" s="25"/>
      <c r="J5" s="12" t="s">
        <v>460</v>
      </c>
      <c r="K5" s="12" t="s">
        <v>461</v>
      </c>
      <c r="L5" s="14" t="s">
        <v>464</v>
      </c>
    </row>
    <row r="6" ht="27" customHeight="1" spans="1:12">
      <c r="A6" s="27" t="s">
        <v>339</v>
      </c>
      <c r="B6" s="28" t="s">
        <v>340</v>
      </c>
      <c r="C6" s="13"/>
      <c r="D6" s="13"/>
      <c r="E6" s="13"/>
      <c r="F6" s="13"/>
      <c r="G6" s="13"/>
      <c r="H6" s="29" t="s">
        <v>476</v>
      </c>
      <c r="I6" s="29" t="s">
        <v>477</v>
      </c>
      <c r="J6" s="13"/>
      <c r="K6" s="13"/>
      <c r="L6" s="13"/>
    </row>
    <row r="7" ht="27" customHeight="1" spans="1:12">
      <c r="A7" s="30"/>
      <c r="B7" s="31"/>
      <c r="C7" s="32">
        <f>'6 部门收支总表'!B17</f>
        <v>871.36</v>
      </c>
      <c r="D7" s="12"/>
      <c r="E7" s="33">
        <v>871.361023</v>
      </c>
      <c r="F7" s="13"/>
      <c r="G7" s="34"/>
      <c r="H7" s="35"/>
      <c r="I7" s="35"/>
      <c r="J7" s="13"/>
      <c r="K7" s="34"/>
      <c r="L7" s="13"/>
    </row>
    <row r="8" ht="27" customHeight="1" spans="1:12">
      <c r="A8" s="18" t="s">
        <v>344</v>
      </c>
      <c r="B8" s="19" t="s">
        <v>345</v>
      </c>
      <c r="C8" s="36">
        <v>871.361023</v>
      </c>
      <c r="D8" s="12"/>
      <c r="E8" s="36">
        <v>871.361023</v>
      </c>
      <c r="F8" s="13"/>
      <c r="G8" s="34"/>
      <c r="H8" s="35"/>
      <c r="I8" s="35"/>
      <c r="J8" s="13"/>
      <c r="K8" s="34"/>
      <c r="L8" s="13"/>
    </row>
    <row r="9" ht="27" customHeight="1" spans="1:12">
      <c r="A9" s="18"/>
      <c r="B9" s="19" t="s">
        <v>346</v>
      </c>
      <c r="C9" s="36">
        <v>821.469966</v>
      </c>
      <c r="D9" s="12"/>
      <c r="E9" s="36">
        <v>821.469966</v>
      </c>
      <c r="F9" s="13"/>
      <c r="G9" s="34"/>
      <c r="H9" s="35"/>
      <c r="I9" s="35"/>
      <c r="J9" s="13"/>
      <c r="K9" s="34"/>
      <c r="L9" s="13"/>
    </row>
    <row r="10" ht="27" customHeight="1" spans="1:12">
      <c r="A10" s="18"/>
      <c r="B10" s="19" t="s">
        <v>347</v>
      </c>
      <c r="C10" s="36">
        <v>821.469966</v>
      </c>
      <c r="D10" s="12"/>
      <c r="E10" s="36">
        <v>821.469966</v>
      </c>
      <c r="F10" s="13"/>
      <c r="G10" s="34"/>
      <c r="H10" s="35"/>
      <c r="I10" s="35"/>
      <c r="J10" s="13"/>
      <c r="K10" s="34"/>
      <c r="L10" s="13"/>
    </row>
    <row r="11" ht="27" customHeight="1" spans="1:12">
      <c r="A11" s="18" t="s">
        <v>348</v>
      </c>
      <c r="B11" s="19" t="s">
        <v>349</v>
      </c>
      <c r="C11" s="20">
        <v>245.469966</v>
      </c>
      <c r="D11" s="12"/>
      <c r="E11" s="20">
        <v>245.469966</v>
      </c>
      <c r="F11" s="13"/>
      <c r="G11" s="34"/>
      <c r="H11" s="35"/>
      <c r="I11" s="35"/>
      <c r="J11" s="13"/>
      <c r="K11" s="34"/>
      <c r="L11" s="13"/>
    </row>
    <row r="12" ht="27" customHeight="1" spans="1:12">
      <c r="A12" s="18" t="s">
        <v>350</v>
      </c>
      <c r="B12" s="19" t="s">
        <v>351</v>
      </c>
      <c r="C12" s="20">
        <v>576</v>
      </c>
      <c r="D12" s="12"/>
      <c r="E12" s="20">
        <v>576</v>
      </c>
      <c r="F12" s="13"/>
      <c r="G12" s="34"/>
      <c r="H12" s="35"/>
      <c r="I12" s="35"/>
      <c r="J12" s="13"/>
      <c r="K12" s="34"/>
      <c r="L12" s="13"/>
    </row>
    <row r="13" ht="27" customHeight="1" spans="1:12">
      <c r="A13" s="18"/>
      <c r="B13" s="19" t="s">
        <v>352</v>
      </c>
      <c r="C13" s="36">
        <v>27.60542</v>
      </c>
      <c r="D13" s="12"/>
      <c r="E13" s="36">
        <v>27.60542</v>
      </c>
      <c r="F13" s="13"/>
      <c r="G13" s="34"/>
      <c r="H13" s="35"/>
      <c r="I13" s="35"/>
      <c r="J13" s="13"/>
      <c r="K13" s="34"/>
      <c r="L13" s="13"/>
    </row>
    <row r="14" ht="27" customHeight="1" spans="1:12">
      <c r="A14" s="18"/>
      <c r="B14" s="19" t="s">
        <v>353</v>
      </c>
      <c r="C14" s="36">
        <v>27.60542</v>
      </c>
      <c r="D14" s="12"/>
      <c r="E14" s="36">
        <v>27.60542</v>
      </c>
      <c r="F14" s="13"/>
      <c r="G14" s="34"/>
      <c r="H14" s="35"/>
      <c r="I14" s="35"/>
      <c r="J14" s="13"/>
      <c r="K14" s="34"/>
      <c r="L14" s="13"/>
    </row>
    <row r="15" ht="27" customHeight="1" spans="1:12">
      <c r="A15" s="18" t="s">
        <v>354</v>
      </c>
      <c r="B15" s="19" t="s">
        <v>355</v>
      </c>
      <c r="C15" s="36">
        <v>7.46012</v>
      </c>
      <c r="D15" s="12"/>
      <c r="E15" s="36">
        <v>7.46012</v>
      </c>
      <c r="F15" s="13"/>
      <c r="G15" s="34"/>
      <c r="H15" s="35"/>
      <c r="I15" s="35"/>
      <c r="J15" s="13"/>
      <c r="K15" s="34"/>
      <c r="L15" s="13"/>
    </row>
    <row r="16" ht="27" customHeight="1" spans="1:12">
      <c r="A16" s="18" t="s">
        <v>356</v>
      </c>
      <c r="B16" s="19" t="s">
        <v>357</v>
      </c>
      <c r="C16" s="36">
        <v>1.475</v>
      </c>
      <c r="D16" s="12"/>
      <c r="E16" s="36">
        <v>1.475</v>
      </c>
      <c r="F16" s="13"/>
      <c r="G16" s="34"/>
      <c r="H16" s="35"/>
      <c r="I16" s="35"/>
      <c r="J16" s="13"/>
      <c r="K16" s="34"/>
      <c r="L16" s="13"/>
    </row>
    <row r="17" ht="27" customHeight="1" spans="1:12">
      <c r="A17" s="18" t="s">
        <v>358</v>
      </c>
      <c r="B17" s="19" t="s">
        <v>359</v>
      </c>
      <c r="C17" s="36">
        <v>18.6503</v>
      </c>
      <c r="D17" s="12"/>
      <c r="E17" s="36">
        <v>18.6503</v>
      </c>
      <c r="F17" s="13"/>
      <c r="G17" s="34"/>
      <c r="H17" s="35"/>
      <c r="I17" s="35"/>
      <c r="J17" s="13"/>
      <c r="K17" s="34"/>
      <c r="L17" s="13"/>
    </row>
    <row r="18" ht="27" customHeight="1" spans="1:12">
      <c r="A18" s="18" t="s">
        <v>360</v>
      </c>
      <c r="B18" s="19" t="s">
        <v>361</v>
      </c>
      <c r="C18" s="36">
        <v>0.02</v>
      </c>
      <c r="D18" s="12"/>
      <c r="E18" s="36">
        <v>0.02</v>
      </c>
      <c r="F18" s="13"/>
      <c r="G18" s="34"/>
      <c r="H18" s="35"/>
      <c r="I18" s="35"/>
      <c r="J18" s="13"/>
      <c r="K18" s="34"/>
      <c r="L18" s="13"/>
    </row>
    <row r="19" ht="27" customHeight="1" spans="1:12">
      <c r="A19" s="18"/>
      <c r="B19" s="19" t="s">
        <v>362</v>
      </c>
      <c r="C19" s="36">
        <v>11.095457</v>
      </c>
      <c r="D19" s="12"/>
      <c r="E19" s="36">
        <v>11.095457</v>
      </c>
      <c r="F19" s="13"/>
      <c r="G19" s="34"/>
      <c r="H19" s="35"/>
      <c r="I19" s="35"/>
      <c r="J19" s="13"/>
      <c r="K19" s="34"/>
      <c r="L19" s="13"/>
    </row>
    <row r="20" ht="27" customHeight="1" spans="1:12">
      <c r="A20" s="18"/>
      <c r="B20" s="19" t="s">
        <v>363</v>
      </c>
      <c r="C20" s="36">
        <v>11.095457</v>
      </c>
      <c r="D20" s="12"/>
      <c r="E20" s="36">
        <v>11.095457</v>
      </c>
      <c r="F20" s="13"/>
      <c r="G20" s="34"/>
      <c r="H20" s="35"/>
      <c r="I20" s="35"/>
      <c r="J20" s="13"/>
      <c r="K20" s="34"/>
      <c r="L20" s="13"/>
    </row>
    <row r="21" ht="27" customHeight="1" spans="1:12">
      <c r="A21" s="18" t="s">
        <v>364</v>
      </c>
      <c r="B21" s="19" t="s">
        <v>365</v>
      </c>
      <c r="C21" s="36">
        <v>8.975457</v>
      </c>
      <c r="D21" s="12"/>
      <c r="E21" s="36">
        <v>8.975457</v>
      </c>
      <c r="F21" s="13"/>
      <c r="G21" s="34"/>
      <c r="H21" s="35"/>
      <c r="I21" s="35"/>
      <c r="J21" s="13"/>
      <c r="K21" s="34"/>
      <c r="L21" s="13"/>
    </row>
    <row r="22" ht="27" customHeight="1" spans="1:12">
      <c r="A22" s="18" t="s">
        <v>366</v>
      </c>
      <c r="B22" s="19" t="s">
        <v>367</v>
      </c>
      <c r="C22" s="36">
        <v>2.12</v>
      </c>
      <c r="D22" s="12"/>
      <c r="E22" s="36">
        <v>2.12</v>
      </c>
      <c r="F22" s="13"/>
      <c r="G22" s="34"/>
      <c r="H22" s="35"/>
      <c r="I22" s="35"/>
      <c r="J22" s="13"/>
      <c r="K22" s="34"/>
      <c r="L22" s="13"/>
    </row>
    <row r="23" ht="27" customHeight="1" spans="1:12">
      <c r="A23" s="18"/>
      <c r="B23" s="19" t="s">
        <v>368</v>
      </c>
      <c r="C23" s="36">
        <v>11.19018</v>
      </c>
      <c r="D23" s="12"/>
      <c r="E23" s="36">
        <v>11.19018</v>
      </c>
      <c r="F23" s="13"/>
      <c r="G23" s="34"/>
      <c r="H23" s="35"/>
      <c r="I23" s="35"/>
      <c r="J23" s="13"/>
      <c r="K23" s="34"/>
      <c r="L23" s="13"/>
    </row>
    <row r="24" ht="27" customHeight="1" spans="1:12">
      <c r="A24" s="18"/>
      <c r="B24" s="19" t="s">
        <v>369</v>
      </c>
      <c r="C24" s="36">
        <v>11.19018</v>
      </c>
      <c r="D24" s="12"/>
      <c r="E24" s="36">
        <v>11.19018</v>
      </c>
      <c r="F24" s="13"/>
      <c r="G24" s="34"/>
      <c r="H24" s="35"/>
      <c r="I24" s="35"/>
      <c r="J24" s="13"/>
      <c r="K24" s="34"/>
      <c r="L24" s="13"/>
    </row>
    <row r="25" ht="27" customHeight="1" spans="1:12">
      <c r="A25" s="18" t="s">
        <v>370</v>
      </c>
      <c r="B25" s="19" t="s">
        <v>371</v>
      </c>
      <c r="C25" s="36">
        <v>11.19018</v>
      </c>
      <c r="D25" s="12"/>
      <c r="E25" s="36">
        <v>11.19018</v>
      </c>
      <c r="F25" s="13"/>
      <c r="G25" s="12"/>
      <c r="H25" s="30"/>
      <c r="I25" s="30"/>
      <c r="J25" s="12"/>
      <c r="K25" s="12"/>
      <c r="L25" s="12"/>
    </row>
    <row r="26" s="22" customFormat="1" ht="20.1" customHeight="1" spans="1:7">
      <c r="A26" s="37" t="s">
        <v>478</v>
      </c>
      <c r="B26" s="37"/>
      <c r="C26" s="37"/>
      <c r="D26" s="37"/>
      <c r="E26" s="37"/>
      <c r="F26" s="37"/>
      <c r="G26" s="38"/>
    </row>
    <row r="27" s="22" customFormat="1" ht="20.1" customHeight="1" spans="1:7">
      <c r="A27" s="39" t="s">
        <v>479</v>
      </c>
      <c r="B27" s="39"/>
      <c r="C27" s="39"/>
      <c r="D27" s="39"/>
      <c r="E27" s="39"/>
      <c r="F27" s="39"/>
      <c r="G27" s="40"/>
    </row>
    <row r="28" customHeight="1" spans="2:12">
      <c r="B28" s="3"/>
      <c r="C28" s="3"/>
      <c r="D28" s="3"/>
      <c r="F28" s="3"/>
      <c r="G28" s="3"/>
      <c r="H28" s="3"/>
      <c r="I28" s="3"/>
      <c r="J28" s="3"/>
      <c r="K28" s="3"/>
      <c r="L28" s="3"/>
    </row>
    <row r="29" customHeight="1" spans="2:12">
      <c r="B29" s="3"/>
      <c r="C29" s="3"/>
      <c r="I29" s="3"/>
      <c r="J29" s="3"/>
      <c r="K29" s="3"/>
      <c r="L29" s="3"/>
    </row>
    <row r="30" customHeight="1" spans="2:11">
      <c r="B30" s="3"/>
      <c r="J30" s="3"/>
      <c r="K30" s="3"/>
    </row>
  </sheetData>
  <mergeCells count="12">
    <mergeCell ref="A5:B5"/>
    <mergeCell ref="H5:I5"/>
    <mergeCell ref="A26:G26"/>
    <mergeCell ref="A27:F2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5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H9" sqref="H9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16384" width="6.875" style="1"/>
  </cols>
  <sheetData>
    <row r="1" ht="20.1" customHeight="1" spans="1:2">
      <c r="A1" s="2" t="s">
        <v>480</v>
      </c>
      <c r="B1" s="3"/>
    </row>
    <row r="2" ht="33" spans="1:8">
      <c r="A2" s="4" t="s">
        <v>481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339</v>
      </c>
      <c r="B5" s="12" t="s">
        <v>340</v>
      </c>
      <c r="C5" s="12" t="s">
        <v>318</v>
      </c>
      <c r="D5" s="13" t="s">
        <v>342</v>
      </c>
      <c r="E5" s="12" t="s">
        <v>343</v>
      </c>
      <c r="F5" s="12" t="s">
        <v>482</v>
      </c>
      <c r="G5" s="12" t="s">
        <v>483</v>
      </c>
      <c r="H5" s="12" t="s">
        <v>484</v>
      </c>
    </row>
    <row r="6" ht="29.25" customHeight="1" spans="1:8">
      <c r="A6" s="14"/>
      <c r="B6" s="15"/>
      <c r="C6" s="16">
        <f>'6 部门收支总表'!D14</f>
        <v>871.37</v>
      </c>
      <c r="D6" s="17">
        <v>295.361023</v>
      </c>
      <c r="E6" s="17">
        <v>576</v>
      </c>
      <c r="F6" s="14"/>
      <c r="G6" s="14"/>
      <c r="H6" s="14"/>
    </row>
    <row r="7" ht="29.25" customHeight="1" spans="1:8">
      <c r="A7" s="18" t="s">
        <v>344</v>
      </c>
      <c r="B7" s="19" t="s">
        <v>345</v>
      </c>
      <c r="C7" s="16"/>
      <c r="D7" s="20">
        <v>295.361023</v>
      </c>
      <c r="E7" s="20">
        <v>576</v>
      </c>
      <c r="F7" s="14"/>
      <c r="G7" s="14"/>
      <c r="H7" s="14"/>
    </row>
    <row r="8" ht="29.25" customHeight="1" spans="1:8">
      <c r="A8" s="18"/>
      <c r="B8" s="19" t="s">
        <v>346</v>
      </c>
      <c r="C8" s="16"/>
      <c r="D8" s="20">
        <v>245.469966</v>
      </c>
      <c r="E8" s="20">
        <v>576</v>
      </c>
      <c r="F8" s="14"/>
      <c r="G8" s="14"/>
      <c r="H8" s="14"/>
    </row>
    <row r="9" ht="29.25" customHeight="1" spans="1:8">
      <c r="A9" s="18"/>
      <c r="B9" s="19" t="s">
        <v>347</v>
      </c>
      <c r="C9" s="16"/>
      <c r="D9" s="20">
        <v>245.469966</v>
      </c>
      <c r="E9" s="20">
        <v>576</v>
      </c>
      <c r="F9" s="14"/>
      <c r="G9" s="14"/>
      <c r="H9" s="14"/>
    </row>
    <row r="10" ht="29.25" customHeight="1" spans="1:8">
      <c r="A10" s="18" t="s">
        <v>348</v>
      </c>
      <c r="B10" s="19" t="s">
        <v>349</v>
      </c>
      <c r="C10" s="16"/>
      <c r="D10" s="20">
        <v>245.469966</v>
      </c>
      <c r="E10" s="20">
        <v>0</v>
      </c>
      <c r="F10" s="14"/>
      <c r="G10" s="14"/>
      <c r="H10" s="14"/>
    </row>
    <row r="11" ht="29.25" customHeight="1" spans="1:8">
      <c r="A11" s="18" t="s">
        <v>350</v>
      </c>
      <c r="B11" s="19" t="s">
        <v>351</v>
      </c>
      <c r="C11" s="16"/>
      <c r="D11" s="20">
        <v>0</v>
      </c>
      <c r="E11" s="20">
        <v>576</v>
      </c>
      <c r="F11" s="14"/>
      <c r="G11" s="14"/>
      <c r="H11" s="14"/>
    </row>
    <row r="12" ht="29.25" customHeight="1" spans="1:8">
      <c r="A12" s="18"/>
      <c r="B12" s="19" t="s">
        <v>352</v>
      </c>
      <c r="C12" s="16"/>
      <c r="D12" s="20">
        <v>27.60542</v>
      </c>
      <c r="E12" s="15"/>
      <c r="F12" s="14"/>
      <c r="G12" s="14"/>
      <c r="H12" s="14"/>
    </row>
    <row r="13" ht="29.25" customHeight="1" spans="1:8">
      <c r="A13" s="18"/>
      <c r="B13" s="19" t="s">
        <v>353</v>
      </c>
      <c r="C13" s="16"/>
      <c r="D13" s="20">
        <v>27.60542</v>
      </c>
      <c r="E13" s="15"/>
      <c r="F13" s="14"/>
      <c r="G13" s="14"/>
      <c r="H13" s="14"/>
    </row>
    <row r="14" ht="29.25" customHeight="1" spans="1:8">
      <c r="A14" s="18" t="s">
        <v>354</v>
      </c>
      <c r="B14" s="19" t="s">
        <v>355</v>
      </c>
      <c r="C14" s="16"/>
      <c r="D14" s="20">
        <v>7.46012</v>
      </c>
      <c r="E14" s="15"/>
      <c r="F14" s="14"/>
      <c r="G14" s="14"/>
      <c r="H14" s="14"/>
    </row>
    <row r="15" ht="29.25" customHeight="1" spans="1:8">
      <c r="A15" s="18" t="s">
        <v>356</v>
      </c>
      <c r="B15" s="19" t="s">
        <v>357</v>
      </c>
      <c r="C15" s="16"/>
      <c r="D15" s="20">
        <v>1.475</v>
      </c>
      <c r="E15" s="15"/>
      <c r="F15" s="14"/>
      <c r="G15" s="14"/>
      <c r="H15" s="14"/>
    </row>
    <row r="16" ht="29.25" customHeight="1" spans="1:8">
      <c r="A16" s="18" t="s">
        <v>358</v>
      </c>
      <c r="B16" s="19" t="s">
        <v>359</v>
      </c>
      <c r="C16" s="16"/>
      <c r="D16" s="20">
        <v>18.6503</v>
      </c>
      <c r="E16" s="15"/>
      <c r="F16" s="14"/>
      <c r="G16" s="14"/>
      <c r="H16" s="14"/>
    </row>
    <row r="17" ht="29.25" customHeight="1" spans="1:8">
      <c r="A17" s="18" t="s">
        <v>360</v>
      </c>
      <c r="B17" s="19" t="s">
        <v>361</v>
      </c>
      <c r="C17" s="16"/>
      <c r="D17" s="20">
        <v>0.02</v>
      </c>
      <c r="E17" s="15"/>
      <c r="F17" s="14"/>
      <c r="G17" s="14"/>
      <c r="H17" s="14"/>
    </row>
    <row r="18" ht="29.25" customHeight="1" spans="1:8">
      <c r="A18" s="18"/>
      <c r="B18" s="19" t="s">
        <v>362</v>
      </c>
      <c r="C18" s="16"/>
      <c r="D18" s="20">
        <v>11.095457</v>
      </c>
      <c r="E18" s="15"/>
      <c r="F18" s="14"/>
      <c r="G18" s="14"/>
      <c r="H18" s="14"/>
    </row>
    <row r="19" ht="29.25" customHeight="1" spans="1:8">
      <c r="A19" s="18"/>
      <c r="B19" s="19" t="s">
        <v>363</v>
      </c>
      <c r="C19" s="16"/>
      <c r="D19" s="20">
        <v>11.095457</v>
      </c>
      <c r="E19" s="15"/>
      <c r="F19" s="14"/>
      <c r="G19" s="14"/>
      <c r="H19" s="14"/>
    </row>
    <row r="20" ht="29.25" customHeight="1" spans="1:8">
      <c r="A20" s="18" t="s">
        <v>364</v>
      </c>
      <c r="B20" s="19" t="s">
        <v>365</v>
      </c>
      <c r="C20" s="16"/>
      <c r="D20" s="20">
        <v>8.975457</v>
      </c>
      <c r="E20" s="15"/>
      <c r="F20" s="14"/>
      <c r="G20" s="14"/>
      <c r="H20" s="14"/>
    </row>
    <row r="21" ht="29.25" customHeight="1" spans="1:8">
      <c r="A21" s="18" t="s">
        <v>366</v>
      </c>
      <c r="B21" s="19" t="s">
        <v>367</v>
      </c>
      <c r="C21" s="16"/>
      <c r="D21" s="20">
        <v>2.12</v>
      </c>
      <c r="E21" s="15"/>
      <c r="F21" s="14"/>
      <c r="G21" s="14"/>
      <c r="H21" s="14"/>
    </row>
    <row r="22" ht="29.25" customHeight="1" spans="1:8">
      <c r="A22" s="18"/>
      <c r="B22" s="19" t="s">
        <v>368</v>
      </c>
      <c r="C22" s="16"/>
      <c r="D22" s="20">
        <v>11.19018</v>
      </c>
      <c r="E22" s="15"/>
      <c r="F22" s="14"/>
      <c r="G22" s="14"/>
      <c r="H22" s="14"/>
    </row>
    <row r="23" ht="29.25" customHeight="1" spans="1:8">
      <c r="A23" s="18"/>
      <c r="B23" s="19" t="s">
        <v>369</v>
      </c>
      <c r="C23" s="16"/>
      <c r="D23" s="20">
        <v>11.19018</v>
      </c>
      <c r="E23" s="15"/>
      <c r="F23" s="14"/>
      <c r="G23" s="14"/>
      <c r="H23" s="14"/>
    </row>
    <row r="24" ht="29.25" customHeight="1" spans="1:8">
      <c r="A24" s="18" t="s">
        <v>370</v>
      </c>
      <c r="B24" s="19" t="s">
        <v>371</v>
      </c>
      <c r="C24" s="16"/>
      <c r="D24" s="20">
        <v>11.19018</v>
      </c>
      <c r="E24" s="15"/>
      <c r="F24" s="14"/>
      <c r="G24" s="14"/>
      <c r="H24" s="14"/>
    </row>
    <row r="25" ht="18.75" customHeight="1" spans="1:8">
      <c r="A25" s="3" t="s">
        <v>485</v>
      </c>
      <c r="B25" s="3"/>
      <c r="C25" s="3"/>
      <c r="D25" s="3"/>
      <c r="E25" s="3"/>
      <c r="F25" s="3"/>
      <c r="G25" s="3"/>
      <c r="H25" s="3"/>
    </row>
    <row r="26" ht="23.25" customHeight="1" spans="1:8">
      <c r="A26" s="21" t="s">
        <v>486</v>
      </c>
      <c r="B26" s="21"/>
      <c r="C26" s="21"/>
      <c r="D26" s="21"/>
      <c r="E26" s="21"/>
      <c r="F26" s="21"/>
      <c r="G26" s="21"/>
      <c r="H26" s="21"/>
    </row>
    <row r="27" customHeight="1" spans="1:8">
      <c r="A27" s="3"/>
      <c r="B27" s="3"/>
      <c r="D27" s="3"/>
      <c r="E27" s="3"/>
      <c r="F27" s="3"/>
      <c r="G27" s="3"/>
      <c r="H27" s="3"/>
    </row>
    <row r="28" customHeight="1" spans="1:9">
      <c r="A28" s="3"/>
      <c r="B28" s="3"/>
      <c r="D28" s="3"/>
      <c r="E28" s="3"/>
      <c r="F28" s="3"/>
      <c r="G28" s="3"/>
      <c r="H28" s="3"/>
      <c r="I28" s="3"/>
    </row>
    <row r="29" customHeight="1" spans="1:8">
      <c r="A29" s="3"/>
      <c r="B29" s="3"/>
      <c r="D29" s="3"/>
      <c r="E29" s="3"/>
      <c r="F29" s="3"/>
      <c r="G29" s="3"/>
      <c r="H29" s="3"/>
    </row>
    <row r="30" customHeight="1" spans="1:7">
      <c r="A30" s="3"/>
      <c r="B30" s="3"/>
      <c r="D30" s="3"/>
      <c r="E30" s="3"/>
      <c r="F30" s="3"/>
      <c r="G30" s="3"/>
    </row>
    <row r="31" customHeight="1" spans="1:9">
      <c r="A31" s="3"/>
      <c r="B31" s="3"/>
      <c r="C31" s="3"/>
      <c r="D31" s="3"/>
      <c r="E31" s="3"/>
      <c r="F31" s="3"/>
      <c r="G31" s="3"/>
      <c r="I31" s="3"/>
    </row>
    <row r="32" customHeight="1" spans="2:8">
      <c r="B32" s="3"/>
      <c r="F32" s="3"/>
      <c r="G32" s="3"/>
      <c r="H32" s="3"/>
    </row>
  </sheetData>
  <mergeCells count="1">
    <mergeCell ref="A26:H26"/>
  </mergeCells>
  <printOptions horizontalCentered="1"/>
  <pageMargins left="0" right="0" top="0.999999984981507" bottom="0.999999984981507" header="0.499999992490753" footer="0.499999992490753"/>
  <pageSetup paperSize="9" scale="5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2019-02-21T06:19:00Z</cp:lastPrinted>
  <dcterms:modified xsi:type="dcterms:W3CDTF">2022-07-25T03:47:02Z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37B3F9CB433E4C7B8AF1FC31677697BB</vt:lpwstr>
  </property>
  <property fmtid="{D5CDD505-2E9C-101B-9397-08002B2CF9AE}" pid="3" name="KSOProductBuildVer">
    <vt:lpwstr>2052-11.8.2.11019</vt:lpwstr>
  </property>
</Properties>
</file>